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esa.crume\Desktop\120 lab spreadsheets\"/>
    </mc:Choice>
  </mc:AlternateContent>
  <workbookProtection workbookPassword="DCDF" lockStructure="1"/>
  <bookViews>
    <workbookView xWindow="195" yWindow="345" windowWidth="17865" windowHeight="11355"/>
  </bookViews>
  <sheets>
    <sheet name="Experiment 2" sheetId="1" r:id="rId1"/>
    <sheet name="experiment 2 checking sheet" sheetId="2" state="hidden" r:id="rId2"/>
    <sheet name="unknowns" sheetId="3" state="hidden" r:id="rId3"/>
  </sheets>
  <definedNames>
    <definedName name="_xlnm.Print_Area" localSheetId="0">'Experiment 2'!$A$1:$H$30</definedName>
    <definedName name="_xlnm.Print_Titles" localSheetId="2">unknowns!$2:$2</definedName>
  </definedNames>
  <calcPr calcId="152511"/>
</workbook>
</file>

<file path=xl/calcChain.xml><?xml version="1.0" encoding="utf-8"?>
<calcChain xmlns="http://schemas.openxmlformats.org/spreadsheetml/2006/main">
  <c r="H3" i="3" l="1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109" i="3"/>
  <c r="I109" i="3"/>
  <c r="H110" i="3"/>
  <c r="I110" i="3"/>
  <c r="H111" i="3"/>
  <c r="I111" i="3"/>
  <c r="H112" i="3"/>
  <c r="I112" i="3"/>
  <c r="H113" i="3"/>
  <c r="I113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49" i="3"/>
  <c r="I149" i="3"/>
  <c r="H150" i="3"/>
  <c r="I150" i="3"/>
  <c r="H151" i="3"/>
  <c r="I151" i="3"/>
  <c r="H152" i="3"/>
  <c r="I152" i="3"/>
  <c r="H153" i="3"/>
  <c r="I153" i="3"/>
  <c r="H154" i="3"/>
  <c r="I154" i="3"/>
  <c r="H155" i="3"/>
  <c r="I155" i="3"/>
  <c r="H156" i="3"/>
  <c r="I156" i="3"/>
  <c r="H157" i="3"/>
  <c r="I157" i="3"/>
  <c r="H158" i="3"/>
  <c r="I158" i="3"/>
  <c r="H159" i="3"/>
  <c r="I159" i="3"/>
  <c r="H160" i="3"/>
  <c r="I160" i="3"/>
  <c r="H161" i="3"/>
  <c r="I161" i="3"/>
  <c r="H162" i="3"/>
  <c r="I162" i="3"/>
  <c r="H163" i="3"/>
  <c r="I163" i="3"/>
  <c r="H164" i="3"/>
  <c r="I164" i="3"/>
  <c r="H165" i="3"/>
  <c r="I165" i="3"/>
  <c r="H166" i="3"/>
  <c r="I166" i="3"/>
  <c r="H167" i="3"/>
  <c r="I167" i="3"/>
  <c r="H168" i="3"/>
  <c r="I168" i="3"/>
  <c r="H169" i="3"/>
  <c r="I169" i="3"/>
  <c r="H170" i="3"/>
  <c r="I170" i="3"/>
  <c r="H171" i="3"/>
  <c r="I171" i="3"/>
  <c r="H172" i="3"/>
  <c r="I172" i="3"/>
  <c r="H173" i="3"/>
  <c r="I173" i="3"/>
  <c r="H174" i="3"/>
  <c r="I174" i="3"/>
  <c r="H175" i="3"/>
  <c r="I175" i="3"/>
  <c r="H176" i="3"/>
  <c r="I176" i="3"/>
  <c r="H177" i="3"/>
  <c r="I177" i="3"/>
  <c r="H178" i="3"/>
  <c r="I178" i="3"/>
  <c r="H179" i="3"/>
  <c r="I179" i="3"/>
  <c r="H180" i="3"/>
  <c r="I180" i="3"/>
  <c r="H181" i="3"/>
  <c r="I181" i="3"/>
  <c r="H182" i="3"/>
  <c r="I182" i="3"/>
  <c r="H183" i="3"/>
  <c r="I183" i="3"/>
  <c r="H184" i="3"/>
  <c r="I184" i="3"/>
  <c r="H185" i="3"/>
  <c r="I185" i="3"/>
  <c r="H186" i="3"/>
  <c r="I186" i="3"/>
  <c r="H187" i="3"/>
  <c r="I187" i="3"/>
  <c r="H188" i="3"/>
  <c r="I188" i="3"/>
  <c r="H189" i="3"/>
  <c r="I189" i="3"/>
  <c r="H190" i="3"/>
  <c r="I190" i="3"/>
  <c r="H191" i="3"/>
  <c r="I191" i="3"/>
  <c r="H192" i="3"/>
  <c r="I192" i="3"/>
  <c r="H193" i="3"/>
  <c r="I193" i="3"/>
  <c r="H194" i="3"/>
  <c r="I194" i="3"/>
  <c r="H195" i="3"/>
  <c r="I195" i="3"/>
  <c r="H196" i="3"/>
  <c r="I196" i="3"/>
  <c r="H197" i="3"/>
  <c r="I197" i="3"/>
  <c r="H198" i="3"/>
  <c r="I198" i="3"/>
  <c r="H199" i="3"/>
  <c r="I199" i="3"/>
  <c r="H200" i="3"/>
  <c r="I200" i="3"/>
  <c r="H201" i="3"/>
  <c r="I201" i="3"/>
  <c r="H202" i="3"/>
  <c r="I202" i="3"/>
  <c r="H203" i="3"/>
  <c r="I203" i="3"/>
  <c r="H204" i="3"/>
  <c r="I204" i="3"/>
  <c r="H205" i="3"/>
  <c r="I205" i="3"/>
  <c r="H206" i="3"/>
  <c r="I206" i="3"/>
  <c r="H207" i="3"/>
  <c r="I207" i="3"/>
  <c r="H208" i="3"/>
  <c r="I208" i="3"/>
  <c r="H209" i="3"/>
  <c r="I209" i="3"/>
  <c r="H210" i="3"/>
  <c r="I210" i="3"/>
  <c r="H211" i="3"/>
  <c r="I211" i="3"/>
  <c r="H212" i="3"/>
  <c r="I212" i="3"/>
  <c r="H213" i="3"/>
  <c r="I213" i="3"/>
  <c r="H214" i="3"/>
  <c r="I214" i="3"/>
  <c r="H215" i="3"/>
  <c r="I215" i="3"/>
  <c r="H216" i="3"/>
  <c r="I216" i="3"/>
  <c r="H217" i="3"/>
  <c r="I217" i="3"/>
  <c r="H218" i="3"/>
  <c r="I218" i="3"/>
  <c r="H219" i="3"/>
  <c r="I219" i="3"/>
  <c r="H220" i="3"/>
  <c r="I220" i="3"/>
  <c r="H221" i="3"/>
  <c r="I221" i="3"/>
  <c r="H222" i="3"/>
  <c r="I222" i="3"/>
  <c r="H223" i="3"/>
  <c r="I223" i="3"/>
  <c r="H224" i="3"/>
  <c r="I224" i="3"/>
  <c r="H225" i="3"/>
  <c r="I225" i="3"/>
  <c r="H226" i="3"/>
  <c r="I226" i="3"/>
  <c r="H227" i="3"/>
  <c r="I227" i="3"/>
  <c r="H228" i="3"/>
  <c r="I228" i="3"/>
  <c r="H229" i="3"/>
  <c r="I229" i="3"/>
  <c r="H230" i="3"/>
  <c r="I230" i="3"/>
  <c r="H231" i="3"/>
  <c r="I231" i="3"/>
  <c r="H232" i="3"/>
  <c r="I232" i="3"/>
  <c r="H233" i="3"/>
  <c r="I233" i="3"/>
  <c r="H234" i="3"/>
  <c r="I234" i="3"/>
  <c r="H235" i="3"/>
  <c r="I235" i="3"/>
  <c r="H236" i="3"/>
  <c r="I236" i="3"/>
  <c r="H237" i="3"/>
  <c r="I237" i="3"/>
  <c r="H238" i="3"/>
  <c r="I238" i="3"/>
  <c r="H239" i="3"/>
  <c r="I239" i="3"/>
  <c r="H240" i="3"/>
  <c r="I240" i="3"/>
  <c r="H241" i="3"/>
  <c r="I241" i="3"/>
  <c r="H242" i="3"/>
  <c r="I242" i="3"/>
  <c r="H243" i="3"/>
  <c r="I243" i="3"/>
  <c r="H244" i="3"/>
  <c r="I244" i="3"/>
  <c r="H245" i="3"/>
  <c r="I245" i="3"/>
  <c r="H246" i="3"/>
  <c r="I246" i="3"/>
  <c r="H247" i="3"/>
  <c r="I247" i="3"/>
  <c r="H248" i="3"/>
  <c r="I248" i="3"/>
  <c r="H249" i="3"/>
  <c r="I249" i="3"/>
  <c r="H250" i="3"/>
  <c r="I250" i="3"/>
  <c r="H251" i="3"/>
  <c r="I251" i="3"/>
  <c r="H252" i="3"/>
  <c r="I252" i="3"/>
  <c r="H253" i="3"/>
  <c r="I253" i="3"/>
  <c r="H254" i="3"/>
  <c r="I254" i="3"/>
  <c r="H255" i="3"/>
  <c r="I255" i="3"/>
  <c r="H256" i="3"/>
  <c r="I256" i="3"/>
  <c r="H257" i="3"/>
  <c r="I257" i="3"/>
  <c r="H258" i="3"/>
  <c r="I258" i="3"/>
  <c r="H259" i="3"/>
  <c r="I259" i="3"/>
  <c r="H260" i="3"/>
  <c r="I260" i="3"/>
  <c r="H261" i="3"/>
  <c r="I261" i="3"/>
  <c r="H262" i="3"/>
  <c r="I262" i="3"/>
  <c r="H263" i="3"/>
  <c r="I263" i="3"/>
  <c r="H264" i="3"/>
  <c r="I264" i="3"/>
  <c r="H265" i="3"/>
  <c r="I265" i="3"/>
  <c r="H266" i="3"/>
  <c r="I266" i="3"/>
  <c r="H267" i="3"/>
  <c r="I267" i="3"/>
  <c r="H268" i="3"/>
  <c r="I268" i="3"/>
  <c r="H269" i="3"/>
  <c r="I269" i="3"/>
  <c r="H270" i="3"/>
  <c r="I270" i="3"/>
  <c r="H271" i="3"/>
  <c r="I271" i="3"/>
  <c r="H272" i="3"/>
  <c r="I272" i="3"/>
  <c r="H273" i="3"/>
  <c r="I273" i="3"/>
  <c r="H274" i="3"/>
  <c r="I274" i="3"/>
  <c r="H275" i="3"/>
  <c r="I275" i="3"/>
  <c r="H276" i="3"/>
  <c r="I276" i="3"/>
  <c r="H277" i="3"/>
  <c r="I277" i="3"/>
  <c r="H278" i="3"/>
  <c r="I278" i="3"/>
  <c r="H279" i="3"/>
  <c r="I279" i="3"/>
  <c r="H280" i="3"/>
  <c r="I280" i="3"/>
  <c r="H281" i="3"/>
  <c r="I281" i="3"/>
  <c r="H282" i="3"/>
  <c r="I282" i="3"/>
  <c r="H283" i="3"/>
  <c r="I283" i="3"/>
  <c r="H284" i="3"/>
  <c r="I284" i="3"/>
  <c r="H285" i="3"/>
  <c r="I285" i="3"/>
  <c r="H286" i="3"/>
  <c r="I286" i="3"/>
  <c r="H287" i="3"/>
  <c r="I287" i="3"/>
  <c r="H288" i="3"/>
  <c r="I288" i="3"/>
  <c r="H289" i="3"/>
  <c r="I289" i="3"/>
  <c r="H290" i="3"/>
  <c r="I290" i="3"/>
  <c r="H291" i="3"/>
  <c r="I291" i="3"/>
  <c r="H292" i="3"/>
  <c r="I292" i="3"/>
  <c r="H293" i="3"/>
  <c r="I293" i="3"/>
  <c r="H294" i="3"/>
  <c r="I294" i="3"/>
  <c r="H295" i="3"/>
  <c r="I295" i="3"/>
  <c r="H296" i="3"/>
  <c r="I296" i="3"/>
  <c r="H297" i="3"/>
  <c r="I297" i="3"/>
  <c r="H298" i="3"/>
  <c r="I298" i="3"/>
  <c r="H299" i="3"/>
  <c r="I299" i="3"/>
  <c r="H300" i="3"/>
  <c r="I300" i="3"/>
  <c r="H301" i="3"/>
  <c r="I301" i="3"/>
  <c r="H302" i="3"/>
  <c r="I302" i="3"/>
  <c r="H303" i="3"/>
  <c r="I303" i="3"/>
  <c r="H304" i="3"/>
  <c r="I304" i="3"/>
  <c r="H305" i="3"/>
  <c r="I305" i="3"/>
  <c r="H306" i="3"/>
  <c r="I306" i="3"/>
  <c r="H307" i="3"/>
  <c r="I307" i="3"/>
  <c r="H308" i="3"/>
  <c r="I308" i="3"/>
  <c r="H309" i="3"/>
  <c r="I309" i="3"/>
  <c r="H310" i="3"/>
  <c r="I310" i="3"/>
  <c r="H311" i="3"/>
  <c r="I311" i="3"/>
  <c r="H312" i="3"/>
  <c r="I312" i="3"/>
  <c r="H313" i="3"/>
  <c r="I313" i="3"/>
  <c r="H314" i="3"/>
  <c r="I314" i="3"/>
  <c r="H315" i="3"/>
  <c r="I315" i="3"/>
  <c r="H316" i="3"/>
  <c r="I316" i="3"/>
  <c r="H317" i="3"/>
  <c r="I317" i="3"/>
  <c r="H318" i="3"/>
  <c r="I318" i="3"/>
  <c r="H319" i="3"/>
  <c r="I319" i="3"/>
  <c r="H320" i="3"/>
  <c r="I320" i="3"/>
  <c r="H321" i="3"/>
  <c r="I321" i="3"/>
  <c r="H322" i="3"/>
  <c r="I322" i="3"/>
  <c r="H323" i="3"/>
  <c r="I323" i="3"/>
  <c r="H324" i="3"/>
  <c r="I324" i="3"/>
  <c r="H325" i="3"/>
  <c r="I325" i="3"/>
  <c r="H326" i="3"/>
  <c r="I326" i="3"/>
  <c r="H327" i="3"/>
  <c r="I327" i="3"/>
  <c r="H328" i="3"/>
  <c r="I328" i="3"/>
  <c r="H329" i="3"/>
  <c r="I329" i="3"/>
  <c r="H330" i="3"/>
  <c r="I330" i="3"/>
  <c r="H331" i="3"/>
  <c r="I331" i="3"/>
  <c r="H332" i="3"/>
  <c r="I332" i="3"/>
  <c r="H333" i="3"/>
  <c r="I333" i="3"/>
  <c r="H334" i="3"/>
  <c r="I334" i="3"/>
  <c r="H335" i="3"/>
  <c r="I335" i="3"/>
  <c r="H336" i="3"/>
  <c r="I336" i="3"/>
  <c r="H337" i="3"/>
  <c r="I337" i="3"/>
  <c r="H338" i="3"/>
  <c r="I338" i="3"/>
  <c r="H339" i="3"/>
  <c r="I339" i="3"/>
  <c r="H340" i="3"/>
  <c r="I340" i="3"/>
  <c r="H341" i="3"/>
  <c r="I341" i="3"/>
  <c r="H342" i="3"/>
  <c r="I342" i="3"/>
  <c r="H343" i="3"/>
  <c r="I343" i="3"/>
  <c r="H344" i="3"/>
  <c r="I344" i="3"/>
  <c r="H345" i="3"/>
  <c r="I345" i="3"/>
  <c r="H346" i="3"/>
  <c r="I346" i="3"/>
  <c r="H347" i="3"/>
  <c r="I347" i="3"/>
  <c r="H348" i="3"/>
  <c r="I348" i="3"/>
  <c r="H349" i="3"/>
  <c r="I349" i="3"/>
  <c r="H350" i="3"/>
  <c r="I350" i="3"/>
  <c r="H351" i="3"/>
  <c r="I351" i="3"/>
  <c r="H352" i="3"/>
  <c r="I352" i="3"/>
  <c r="H353" i="3"/>
  <c r="I353" i="3"/>
  <c r="H354" i="3"/>
  <c r="I354" i="3"/>
  <c r="H355" i="3"/>
  <c r="I355" i="3"/>
  <c r="H356" i="3"/>
  <c r="I356" i="3"/>
  <c r="H357" i="3"/>
  <c r="I357" i="3"/>
  <c r="H358" i="3"/>
  <c r="I358" i="3"/>
  <c r="H359" i="3"/>
  <c r="I359" i="3"/>
  <c r="H360" i="3"/>
  <c r="I360" i="3"/>
  <c r="H361" i="3"/>
  <c r="I361" i="3"/>
  <c r="H362" i="3"/>
  <c r="I362" i="3"/>
  <c r="H363" i="3"/>
  <c r="I363" i="3"/>
  <c r="H364" i="3"/>
  <c r="I364" i="3"/>
  <c r="H365" i="3"/>
  <c r="I365" i="3"/>
  <c r="H366" i="3"/>
  <c r="I366" i="3"/>
  <c r="H367" i="3"/>
  <c r="I367" i="3"/>
  <c r="H368" i="3"/>
  <c r="I368" i="3"/>
  <c r="H369" i="3"/>
  <c r="I369" i="3"/>
  <c r="H370" i="3"/>
  <c r="I370" i="3"/>
  <c r="H371" i="3"/>
  <c r="I371" i="3"/>
  <c r="H372" i="3"/>
  <c r="I372" i="3"/>
  <c r="H373" i="3"/>
  <c r="I373" i="3"/>
  <c r="H374" i="3"/>
  <c r="I374" i="3"/>
  <c r="H375" i="3"/>
  <c r="I375" i="3"/>
  <c r="H376" i="3"/>
  <c r="I376" i="3"/>
  <c r="H377" i="3"/>
  <c r="I377" i="3"/>
  <c r="H378" i="3"/>
  <c r="I378" i="3"/>
  <c r="H379" i="3"/>
  <c r="I379" i="3"/>
  <c r="H380" i="3"/>
  <c r="I380" i="3"/>
  <c r="H381" i="3"/>
  <c r="I381" i="3"/>
  <c r="H382" i="3"/>
  <c r="I382" i="3"/>
  <c r="H383" i="3"/>
  <c r="I383" i="3"/>
  <c r="H384" i="3"/>
  <c r="I384" i="3"/>
  <c r="H385" i="3"/>
  <c r="I385" i="3"/>
  <c r="H386" i="3"/>
  <c r="I386" i="3"/>
  <c r="H387" i="3"/>
  <c r="I387" i="3"/>
  <c r="H388" i="3"/>
  <c r="I388" i="3"/>
  <c r="H389" i="3"/>
  <c r="I389" i="3"/>
  <c r="H390" i="3"/>
  <c r="I390" i="3"/>
  <c r="H391" i="3"/>
  <c r="I391" i="3"/>
  <c r="H392" i="3"/>
  <c r="I392" i="3"/>
  <c r="H393" i="3" l="1"/>
  <c r="I393" i="3"/>
  <c r="H394" i="3"/>
  <c r="I394" i="3"/>
  <c r="H395" i="3"/>
  <c r="I395" i="3"/>
  <c r="H396" i="3"/>
  <c r="I396" i="3"/>
  <c r="H397" i="3"/>
  <c r="I397" i="3"/>
  <c r="H398" i="3"/>
  <c r="I398" i="3"/>
  <c r="H399" i="3"/>
  <c r="I399" i="3"/>
  <c r="H400" i="3"/>
  <c r="I400" i="3"/>
  <c r="H401" i="3"/>
  <c r="I401" i="3"/>
  <c r="H402" i="3"/>
  <c r="I402" i="3"/>
  <c r="H403" i="3"/>
  <c r="I403" i="3"/>
  <c r="H404" i="3"/>
  <c r="I404" i="3"/>
  <c r="H405" i="3"/>
  <c r="I405" i="3"/>
  <c r="H406" i="3"/>
  <c r="I406" i="3"/>
  <c r="H407" i="3"/>
  <c r="I407" i="3"/>
  <c r="H408" i="3"/>
  <c r="I408" i="3"/>
  <c r="H409" i="3"/>
  <c r="I409" i="3"/>
  <c r="H410" i="3"/>
  <c r="I410" i="3"/>
  <c r="H411" i="3"/>
  <c r="I411" i="3"/>
  <c r="H412" i="3"/>
  <c r="I412" i="3"/>
  <c r="H413" i="3"/>
  <c r="I413" i="3"/>
  <c r="H414" i="3"/>
  <c r="I414" i="3"/>
  <c r="H415" i="3"/>
  <c r="I415" i="3"/>
  <c r="H416" i="3"/>
  <c r="I416" i="3"/>
  <c r="H417" i="3"/>
  <c r="I417" i="3"/>
  <c r="H418" i="3"/>
  <c r="I418" i="3"/>
  <c r="H419" i="3"/>
  <c r="I419" i="3"/>
  <c r="H420" i="3"/>
  <c r="I420" i="3"/>
  <c r="H421" i="3"/>
  <c r="I421" i="3"/>
  <c r="H422" i="3"/>
  <c r="I422" i="3"/>
  <c r="H423" i="3"/>
  <c r="I423" i="3"/>
  <c r="H424" i="3"/>
  <c r="I424" i="3"/>
  <c r="H425" i="3"/>
  <c r="I425" i="3"/>
  <c r="H426" i="3"/>
  <c r="I426" i="3"/>
  <c r="H427" i="3"/>
  <c r="I427" i="3"/>
  <c r="H428" i="3"/>
  <c r="I428" i="3"/>
  <c r="H429" i="3"/>
  <c r="I429" i="3"/>
  <c r="H430" i="3"/>
  <c r="I430" i="3"/>
  <c r="H431" i="3"/>
  <c r="I431" i="3"/>
  <c r="H432" i="3"/>
  <c r="I432" i="3"/>
  <c r="H433" i="3"/>
  <c r="I433" i="3"/>
  <c r="H434" i="3"/>
  <c r="I434" i="3"/>
  <c r="H435" i="3"/>
  <c r="I435" i="3"/>
  <c r="H436" i="3"/>
  <c r="I436" i="3"/>
  <c r="H437" i="3"/>
  <c r="I437" i="3"/>
  <c r="H438" i="3"/>
  <c r="I438" i="3"/>
  <c r="H439" i="3"/>
  <c r="I439" i="3"/>
  <c r="H440" i="3"/>
  <c r="I440" i="3"/>
  <c r="H441" i="3"/>
  <c r="I441" i="3"/>
  <c r="H442" i="3"/>
  <c r="I442" i="3"/>
  <c r="H443" i="3"/>
  <c r="I443" i="3"/>
  <c r="H444" i="3"/>
  <c r="I444" i="3"/>
  <c r="H445" i="3"/>
  <c r="I445" i="3"/>
  <c r="H446" i="3"/>
  <c r="I446" i="3"/>
  <c r="H447" i="3"/>
  <c r="I447" i="3"/>
  <c r="H448" i="3"/>
  <c r="I448" i="3"/>
  <c r="H449" i="3"/>
  <c r="I449" i="3"/>
  <c r="H450" i="3"/>
  <c r="I450" i="3"/>
  <c r="H451" i="3"/>
  <c r="I451" i="3"/>
  <c r="H452" i="3"/>
  <c r="I452" i="3"/>
  <c r="H453" i="3"/>
  <c r="I453" i="3"/>
  <c r="H454" i="3"/>
  <c r="I454" i="3"/>
  <c r="H455" i="3"/>
  <c r="I455" i="3"/>
  <c r="H456" i="3"/>
  <c r="I456" i="3"/>
  <c r="H457" i="3"/>
  <c r="I457" i="3"/>
  <c r="H458" i="3"/>
  <c r="I458" i="3"/>
  <c r="H459" i="3"/>
  <c r="I459" i="3"/>
  <c r="H460" i="3"/>
  <c r="I460" i="3"/>
  <c r="H461" i="3"/>
  <c r="I461" i="3"/>
  <c r="H462" i="3"/>
  <c r="I462" i="3"/>
  <c r="H463" i="3"/>
  <c r="I463" i="3"/>
  <c r="H464" i="3"/>
  <c r="I464" i="3"/>
  <c r="H465" i="3"/>
  <c r="I465" i="3"/>
  <c r="H466" i="3"/>
  <c r="I466" i="3"/>
  <c r="H467" i="3"/>
  <c r="I467" i="3"/>
  <c r="H468" i="3"/>
  <c r="I468" i="3"/>
  <c r="H469" i="3"/>
  <c r="I469" i="3"/>
  <c r="H470" i="3"/>
  <c r="I470" i="3"/>
  <c r="H471" i="3"/>
  <c r="I471" i="3"/>
  <c r="H472" i="3"/>
  <c r="I472" i="3"/>
  <c r="C3" i="2" l="1"/>
  <c r="B4" i="2"/>
  <c r="B69" i="2" s="1"/>
  <c r="B3" i="2"/>
  <c r="E3" i="1"/>
  <c r="C3" i="1"/>
  <c r="B3" i="1"/>
  <c r="F3" i="2" l="1"/>
  <c r="J3" i="2"/>
  <c r="I713" i="3"/>
  <c r="H713" i="3"/>
  <c r="I712" i="3"/>
  <c r="H712" i="3"/>
  <c r="I711" i="3"/>
  <c r="H711" i="3"/>
  <c r="I710" i="3"/>
  <c r="H710" i="3"/>
  <c r="I709" i="3"/>
  <c r="H709" i="3"/>
  <c r="I708" i="3"/>
  <c r="H708" i="3"/>
  <c r="I707" i="3"/>
  <c r="H707" i="3"/>
  <c r="I706" i="3"/>
  <c r="H706" i="3"/>
  <c r="I705" i="3"/>
  <c r="H705" i="3"/>
  <c r="I704" i="3"/>
  <c r="H704" i="3"/>
  <c r="I703" i="3"/>
  <c r="H703" i="3"/>
  <c r="I702" i="3"/>
  <c r="H702" i="3"/>
  <c r="I701" i="3"/>
  <c r="H701" i="3"/>
  <c r="I700" i="3"/>
  <c r="H700" i="3"/>
  <c r="I699" i="3"/>
  <c r="H699" i="3"/>
  <c r="I698" i="3"/>
  <c r="H698" i="3"/>
  <c r="I697" i="3"/>
  <c r="H697" i="3"/>
  <c r="I696" i="3"/>
  <c r="H696" i="3"/>
  <c r="I695" i="3"/>
  <c r="H695" i="3"/>
  <c r="I694" i="3"/>
  <c r="H694" i="3"/>
  <c r="I693" i="3"/>
  <c r="H693" i="3"/>
  <c r="I692" i="3"/>
  <c r="H692" i="3"/>
  <c r="I691" i="3"/>
  <c r="H691" i="3"/>
  <c r="I690" i="3"/>
  <c r="H690" i="3"/>
  <c r="I689" i="3"/>
  <c r="H689" i="3"/>
  <c r="I688" i="3"/>
  <c r="H688" i="3"/>
  <c r="I687" i="3"/>
  <c r="H687" i="3"/>
  <c r="I686" i="3"/>
  <c r="H686" i="3"/>
  <c r="I685" i="3"/>
  <c r="H685" i="3"/>
  <c r="I684" i="3"/>
  <c r="H684" i="3"/>
  <c r="I683" i="3"/>
  <c r="H683" i="3"/>
  <c r="I682" i="3"/>
  <c r="H682" i="3"/>
  <c r="I681" i="3"/>
  <c r="H681" i="3"/>
  <c r="I680" i="3"/>
  <c r="H680" i="3"/>
  <c r="I679" i="3"/>
  <c r="H679" i="3"/>
  <c r="I678" i="3"/>
  <c r="H678" i="3"/>
  <c r="I677" i="3"/>
  <c r="H677" i="3"/>
  <c r="I676" i="3"/>
  <c r="H676" i="3"/>
  <c r="I675" i="3"/>
  <c r="H675" i="3"/>
  <c r="I674" i="3"/>
  <c r="H674" i="3"/>
  <c r="I673" i="3"/>
  <c r="H673" i="3"/>
  <c r="I672" i="3"/>
  <c r="H672" i="3"/>
  <c r="I671" i="3"/>
  <c r="H671" i="3"/>
  <c r="I670" i="3"/>
  <c r="H670" i="3"/>
  <c r="I669" i="3"/>
  <c r="H669" i="3"/>
  <c r="I668" i="3"/>
  <c r="H668" i="3"/>
  <c r="I667" i="3"/>
  <c r="H667" i="3"/>
  <c r="I666" i="3"/>
  <c r="H666" i="3"/>
  <c r="I665" i="3"/>
  <c r="H665" i="3"/>
  <c r="I664" i="3"/>
  <c r="H664" i="3"/>
  <c r="I663" i="3"/>
  <c r="H663" i="3"/>
  <c r="I662" i="3"/>
  <c r="H662" i="3"/>
  <c r="I661" i="3"/>
  <c r="H661" i="3"/>
  <c r="I660" i="3"/>
  <c r="H660" i="3"/>
  <c r="I659" i="3"/>
  <c r="H659" i="3"/>
  <c r="I658" i="3"/>
  <c r="H658" i="3"/>
  <c r="I657" i="3"/>
  <c r="H657" i="3"/>
  <c r="I656" i="3"/>
  <c r="H656" i="3"/>
  <c r="I655" i="3"/>
  <c r="H655" i="3"/>
  <c r="I654" i="3"/>
  <c r="H654" i="3"/>
  <c r="I653" i="3"/>
  <c r="H653" i="3"/>
  <c r="I652" i="3"/>
  <c r="H652" i="3"/>
  <c r="I651" i="3"/>
  <c r="H651" i="3"/>
  <c r="I650" i="3"/>
  <c r="H650" i="3"/>
  <c r="I649" i="3"/>
  <c r="H649" i="3"/>
  <c r="I648" i="3"/>
  <c r="H648" i="3"/>
  <c r="I647" i="3"/>
  <c r="H647" i="3"/>
  <c r="I646" i="3"/>
  <c r="H646" i="3"/>
  <c r="I645" i="3"/>
  <c r="H645" i="3"/>
  <c r="I644" i="3"/>
  <c r="H644" i="3"/>
  <c r="I643" i="3"/>
  <c r="H643" i="3"/>
  <c r="I642" i="3"/>
  <c r="H642" i="3"/>
  <c r="I641" i="3"/>
  <c r="H641" i="3"/>
  <c r="I640" i="3"/>
  <c r="H640" i="3"/>
  <c r="I639" i="3"/>
  <c r="H639" i="3"/>
  <c r="I638" i="3"/>
  <c r="H638" i="3"/>
  <c r="I637" i="3"/>
  <c r="H637" i="3"/>
  <c r="I636" i="3"/>
  <c r="H636" i="3"/>
  <c r="I635" i="3"/>
  <c r="H635" i="3"/>
  <c r="I634" i="3"/>
  <c r="H634" i="3"/>
  <c r="I633" i="3"/>
  <c r="H633" i="3"/>
  <c r="I632" i="3"/>
  <c r="H632" i="3"/>
  <c r="I631" i="3"/>
  <c r="H631" i="3"/>
  <c r="I630" i="3"/>
  <c r="H630" i="3"/>
  <c r="I629" i="3"/>
  <c r="H629" i="3"/>
  <c r="I628" i="3"/>
  <c r="H628" i="3"/>
  <c r="I627" i="3"/>
  <c r="H627" i="3"/>
  <c r="I626" i="3"/>
  <c r="H626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A9" i="1" l="1"/>
  <c r="A8" i="1"/>
  <c r="B62" i="2"/>
  <c r="G23" i="2"/>
  <c r="B8" i="2"/>
  <c r="B12" i="2"/>
  <c r="G8" i="2"/>
  <c r="G16" i="2"/>
  <c r="B23" i="2"/>
  <c r="B31" i="2"/>
  <c r="G31" i="2"/>
  <c r="B53" i="2"/>
  <c r="B46" i="2"/>
  <c r="B38" i="2"/>
  <c r="B16" i="2"/>
  <c r="C29" i="1"/>
  <c r="B29" i="1"/>
  <c r="G12" i="2"/>
  <c r="G25" i="2" l="1"/>
  <c r="G26" i="2" s="1"/>
  <c r="G27" i="2" s="1"/>
  <c r="I23" i="2" s="1"/>
  <c r="H14" i="1" s="1"/>
  <c r="B18" i="2"/>
  <c r="B19" i="2" s="1"/>
  <c r="B20" i="2" s="1"/>
  <c r="D16" i="2" s="1"/>
  <c r="D10" i="1" s="1"/>
  <c r="G33" i="2"/>
  <c r="G34" i="2" s="1"/>
  <c r="G35" i="2" s="1"/>
  <c r="I31" i="2" s="1"/>
  <c r="H15" i="1" s="1"/>
  <c r="B40" i="2"/>
  <c r="B41" i="2" s="1"/>
  <c r="B42" i="2" s="1"/>
  <c r="D38" i="2" s="1"/>
  <c r="D16" i="1" s="1"/>
  <c r="G38" i="2"/>
  <c r="B55" i="2" l="1"/>
  <c r="B56" i="2" s="1"/>
  <c r="B57" i="2" s="1"/>
  <c r="D53" i="2" s="1"/>
  <c r="D20" i="1" s="1"/>
  <c r="G40" i="2"/>
  <c r="G41" i="2" s="1"/>
  <c r="G42" i="2" s="1"/>
  <c r="I38" i="2" s="1"/>
  <c r="H16" i="1" s="1"/>
  <c r="B48" i="2"/>
  <c r="B49" i="2" s="1"/>
  <c r="B50" i="2" s="1"/>
  <c r="D46" i="2" s="1"/>
  <c r="D19" i="1" s="1"/>
  <c r="B64" i="2" l="1"/>
  <c r="B71" i="2" l="1"/>
  <c r="B72" i="2" s="1"/>
  <c r="B65" i="2"/>
  <c r="B66" i="2" s="1"/>
  <c r="D62" i="2" l="1"/>
  <c r="D22" i="1" s="1"/>
  <c r="C88" i="2"/>
  <c r="C89" i="2"/>
  <c r="C87" i="2"/>
  <c r="C86" i="2"/>
  <c r="C85" i="2" s="1"/>
  <c r="C84" i="2" s="1"/>
  <c r="C83" i="2" s="1"/>
  <c r="C82" i="2" s="1"/>
  <c r="C81" i="2" s="1"/>
  <c r="C80" i="2" s="1"/>
  <c r="C79" i="2" s="1"/>
  <c r="B75" i="2" s="1"/>
  <c r="B26" i="1" s="1"/>
</calcChain>
</file>

<file path=xl/sharedStrings.xml><?xml version="1.0" encoding="utf-8"?>
<sst xmlns="http://schemas.openxmlformats.org/spreadsheetml/2006/main" count="991" uniqueCount="576">
  <si>
    <t xml:space="preserve"> </t>
  </si>
  <si>
    <t>g</t>
  </si>
  <si>
    <t>Mass beaker and sample</t>
  </si>
  <si>
    <t>Mass sample</t>
  </si>
  <si>
    <t>comp mass</t>
  </si>
  <si>
    <t>dif comp and student</t>
  </si>
  <si>
    <t>Mass evaporating dish and salt</t>
  </si>
  <si>
    <t>Mass evaporating dish</t>
  </si>
  <si>
    <t>Mass of sand</t>
  </si>
  <si>
    <t>Mass of salt</t>
  </si>
  <si>
    <t>Percent salt in sample</t>
  </si>
  <si>
    <t>%</t>
  </si>
  <si>
    <t>comp %</t>
  </si>
  <si>
    <t>dif comp % and student</t>
  </si>
  <si>
    <t>Actual % salt</t>
  </si>
  <si>
    <t>diff comp and actual</t>
  </si>
  <si>
    <t>% error</t>
  </si>
  <si>
    <t>Student Name</t>
  </si>
  <si>
    <t>Section</t>
  </si>
  <si>
    <t>SCORE</t>
  </si>
  <si>
    <t>score</t>
  </si>
  <si>
    <t>section</t>
  </si>
  <si>
    <t>% difference</t>
  </si>
  <si>
    <t>% error allowed</t>
  </si>
  <si>
    <t>g of salt</t>
  </si>
  <si>
    <t>% salt</t>
  </si>
  <si>
    <t>Unk. No.</t>
  </si>
  <si>
    <t>First Name</t>
  </si>
  <si>
    <t>Last Name</t>
  </si>
  <si>
    <t>Experiment 2 Spreadsheet</t>
  </si>
  <si>
    <t>/30</t>
  </si>
  <si>
    <t xml:space="preserve"> /30</t>
  </si>
  <si>
    <t>score  (30 pts. Possible)</t>
  </si>
  <si>
    <t>Average mass salt</t>
  </si>
  <si>
    <t>comp avg</t>
  </si>
  <si>
    <t>dif comp mass and student</t>
  </si>
  <si>
    <t>% diff</t>
  </si>
  <si>
    <t>Average mass sample</t>
  </si>
  <si>
    <t>Average mass of salt</t>
  </si>
  <si>
    <t>average mass of sample</t>
  </si>
  <si>
    <t>student id code</t>
  </si>
  <si>
    <t>UNKNOWN NUMBER</t>
  </si>
  <si>
    <t>salt/sand (g)</t>
  </si>
  <si>
    <t>sand (g)</t>
  </si>
  <si>
    <t>Mass sample container and sample</t>
  </si>
  <si>
    <t xml:space="preserve">Mass sample container </t>
  </si>
  <si>
    <t>1st weighing</t>
  </si>
  <si>
    <t>2nd weighing</t>
  </si>
  <si>
    <t>3rd weighing (if needed)</t>
  </si>
  <si>
    <t>4th weighing (if needed)</t>
  </si>
  <si>
    <t>Mass of salt extracted</t>
  </si>
  <si>
    <t xml:space="preserve">Mass beaker </t>
  </si>
  <si>
    <t>Mass beaker and sand</t>
  </si>
  <si>
    <t>Mass beaker</t>
  </si>
  <si>
    <t>AHMED</t>
  </si>
  <si>
    <t>DOMINIQUE</t>
  </si>
  <si>
    <t>SARAH</t>
  </si>
  <si>
    <t>AZZALDDIN</t>
  </si>
  <si>
    <t>JACOB</t>
  </si>
  <si>
    <t>JASMINE</t>
  </si>
  <si>
    <t>JUBALY</t>
  </si>
  <si>
    <t>GUTIERREZ</t>
  </si>
  <si>
    <t>RAUL</t>
  </si>
  <si>
    <t>JIMENEZ</t>
  </si>
  <si>
    <t>JENNA</t>
  </si>
  <si>
    <t>HECTOR</t>
  </si>
  <si>
    <t>PAUL</t>
  </si>
  <si>
    <t>OSUNA</t>
  </si>
  <si>
    <t>RIMON</t>
  </si>
  <si>
    <t>POLUS</t>
  </si>
  <si>
    <t>ALMA</t>
  </si>
  <si>
    <t>SAENZ</t>
  </si>
  <si>
    <t>MOHAMMED</t>
  </si>
  <si>
    <t>MARIANA</t>
  </si>
  <si>
    <t>BARENO</t>
  </si>
  <si>
    <t>ANDREW</t>
  </si>
  <si>
    <t>GONZALEZ</t>
  </si>
  <si>
    <t>HASAN</t>
  </si>
  <si>
    <t>HERNANDEZ</t>
  </si>
  <si>
    <t>HIRMIZ</t>
  </si>
  <si>
    <t>VALERIA</t>
  </si>
  <si>
    <t>KYLE</t>
  </si>
  <si>
    <t>LE</t>
  </si>
  <si>
    <t>VICTORIA</t>
  </si>
  <si>
    <t>RYAN</t>
  </si>
  <si>
    <t>CARLOS</t>
  </si>
  <si>
    <t>TAYLOR</t>
  </si>
  <si>
    <t>EMMANUEL</t>
  </si>
  <si>
    <t>BAKER</t>
  </si>
  <si>
    <t>AUSTIN</t>
  </si>
  <si>
    <t>NATALIA</t>
  </si>
  <si>
    <t>MARTINEZ</t>
  </si>
  <si>
    <t>JUSTIN</t>
  </si>
  <si>
    <t>JANINE</t>
  </si>
  <si>
    <t>PINA</t>
  </si>
  <si>
    <t>RODRIGUEZ</t>
  </si>
  <si>
    <t>GARRETT</t>
  </si>
  <si>
    <t>MARIO</t>
  </si>
  <si>
    <t>SAMUEL</t>
  </si>
  <si>
    <t>ANTHONY</t>
  </si>
  <si>
    <t>VARGAS-CORNEJO</t>
  </si>
  <si>
    <t>JUAN</t>
  </si>
  <si>
    <t>FADIBA</t>
  </si>
  <si>
    <t>BARRY</t>
  </si>
  <si>
    <t>MELISSA</t>
  </si>
  <si>
    <t>BATES</t>
  </si>
  <si>
    <t>BRANDON</t>
  </si>
  <si>
    <t>ALLISON</t>
  </si>
  <si>
    <t>ALISSA</t>
  </si>
  <si>
    <t>LOPEZ</t>
  </si>
  <si>
    <t>STEVEN</t>
  </si>
  <si>
    <t>NGUYEN</t>
  </si>
  <si>
    <t>MARCO</t>
  </si>
  <si>
    <t>NATHAN</t>
  </si>
  <si>
    <t>ROBERT</t>
  </si>
  <si>
    <t>STONEBRAKER</t>
  </si>
  <si>
    <t>ASHLEY</t>
  </si>
  <si>
    <t>ALVIN</t>
  </si>
  <si>
    <t>ERIKA</t>
  </si>
  <si>
    <t>MARYAM</t>
  </si>
  <si>
    <t>ADAM</t>
  </si>
  <si>
    <t>JOHNSON</t>
  </si>
  <si>
    <t>KOLINAS</t>
  </si>
  <si>
    <t>MORENO</t>
  </si>
  <si>
    <t>CAROLYN</t>
  </si>
  <si>
    <t>ON</t>
  </si>
  <si>
    <t>PADILLA</t>
  </si>
  <si>
    <t>RAZOOKY</t>
  </si>
  <si>
    <t>DORIAN</t>
  </si>
  <si>
    <t>RONNIE</t>
  </si>
  <si>
    <t>SLEMAN</t>
  </si>
  <si>
    <t>SHANE</t>
  </si>
  <si>
    <t>TURNER</t>
  </si>
  <si>
    <t>ABBO</t>
  </si>
  <si>
    <t>BORJAS</t>
  </si>
  <si>
    <t>JOSEPH</t>
  </si>
  <si>
    <t>JAMES</t>
  </si>
  <si>
    <t>CORONA</t>
  </si>
  <si>
    <t>SOPHIA</t>
  </si>
  <si>
    <t>AUBREY</t>
  </si>
  <si>
    <t>SANCHEZ</t>
  </si>
  <si>
    <t>MICHAEL</t>
  </si>
  <si>
    <t>JOEL</t>
  </si>
  <si>
    <t>ADRIAN</t>
  </si>
  <si>
    <t>HUNTER</t>
  </si>
  <si>
    <t>KNIGHT</t>
  </si>
  <si>
    <t>MENDOZA</t>
  </si>
  <si>
    <t>BRIANNA</t>
  </si>
  <si>
    <t>NICK</t>
  </si>
  <si>
    <t>DANIEL</t>
  </si>
  <si>
    <t>APRIL</t>
  </si>
  <si>
    <t>KHALEEFAH</t>
  </si>
  <si>
    <t>ALEXIS</t>
  </si>
  <si>
    <t>BERRY</t>
  </si>
  <si>
    <t>AMBER</t>
  </si>
  <si>
    <t>REYAN</t>
  </si>
  <si>
    <t>DOSKI</t>
  </si>
  <si>
    <t>KAYLA</t>
  </si>
  <si>
    <t>ROBLES</t>
  </si>
  <si>
    <t>ROLLS</t>
  </si>
  <si>
    <t>IVY</t>
  </si>
  <si>
    <t>ESSENCE</t>
  </si>
  <si>
    <t>WARD</t>
  </si>
  <si>
    <t>MELISSA LILY</t>
  </si>
  <si>
    <t>BALKA</t>
  </si>
  <si>
    <t>MORGAN</t>
  </si>
  <si>
    <t>BRITT</t>
  </si>
  <si>
    <t>ANA</t>
  </si>
  <si>
    <t>ANDREA</t>
  </si>
  <si>
    <t>MBEMBA</t>
  </si>
  <si>
    <t>LIZZY</t>
  </si>
  <si>
    <t>ROSE</t>
  </si>
  <si>
    <t>SMITH</t>
  </si>
  <si>
    <t>JAZZMIN</t>
  </si>
  <si>
    <t>TIRADO SOTO</t>
  </si>
  <si>
    <t>JENNY</t>
  </si>
  <si>
    <t>JASON</t>
  </si>
  <si>
    <t>WALLACE</t>
  </si>
  <si>
    <t>AMEER</t>
  </si>
  <si>
    <t>ALICIA</t>
  </si>
  <si>
    <t>MONARREZ</t>
  </si>
  <si>
    <t>feeley 4058</t>
  </si>
  <si>
    <t>ALYSSA</t>
  </si>
  <si>
    <t>BURCH</t>
  </si>
  <si>
    <t>MICHELLE</t>
  </si>
  <si>
    <t>COLLAZO</t>
  </si>
  <si>
    <t>ISRAEL</t>
  </si>
  <si>
    <t>IHSAN</t>
  </si>
  <si>
    <t>GHAREEB</t>
  </si>
  <si>
    <t>MAXWELL</t>
  </si>
  <si>
    <t>GIDEON</t>
  </si>
  <si>
    <t>DIANA</t>
  </si>
  <si>
    <t>FOURQAN</t>
  </si>
  <si>
    <t>HASHIM</t>
  </si>
  <si>
    <t>VERONICA</t>
  </si>
  <si>
    <t>HOUSH</t>
  </si>
  <si>
    <t>VICTOR</t>
  </si>
  <si>
    <t>HUARACHA</t>
  </si>
  <si>
    <t>SARA</t>
  </si>
  <si>
    <t>LAILA</t>
  </si>
  <si>
    <t>GUANG</t>
  </si>
  <si>
    <t>LIU</t>
  </si>
  <si>
    <t>PETOSA</t>
  </si>
  <si>
    <t>ANISSA</t>
  </si>
  <si>
    <t>SOLTERO-AREVALO</t>
  </si>
  <si>
    <t>LEYLA</t>
  </si>
  <si>
    <t>VAKHSHOUR</t>
  </si>
  <si>
    <t>BLAKE</t>
  </si>
  <si>
    <t>ETHAN</t>
  </si>
  <si>
    <t>YEAGER</t>
  </si>
  <si>
    <t>ENZO</t>
  </si>
  <si>
    <t>ZACCARIAS</t>
  </si>
  <si>
    <t>feeley 4060</t>
  </si>
  <si>
    <t>NARDIN</t>
  </si>
  <si>
    <t>AZABO</t>
  </si>
  <si>
    <t>DIEMETRE</t>
  </si>
  <si>
    <t xml:space="preserve">BROWN  </t>
  </si>
  <si>
    <t>KATIE</t>
  </si>
  <si>
    <t>BROWNLEE</t>
  </si>
  <si>
    <t>JAZMIN</t>
  </si>
  <si>
    <t>CAMPOS</t>
  </si>
  <si>
    <t>NOHEMI</t>
  </si>
  <si>
    <t>CASAS</t>
  </si>
  <si>
    <t>MICAH</t>
  </si>
  <si>
    <t>CECH</t>
  </si>
  <si>
    <t>VIVIAN</t>
  </si>
  <si>
    <t>DELUGO</t>
  </si>
  <si>
    <t>CLAYTON</t>
  </si>
  <si>
    <t>ELLIOTT</t>
  </si>
  <si>
    <t>LANAE</t>
  </si>
  <si>
    <t>GEISEL</t>
  </si>
  <si>
    <t>YOUSUF</t>
  </si>
  <si>
    <t>GEORGEES</t>
  </si>
  <si>
    <t>CHRISTINA</t>
  </si>
  <si>
    <t>HARPER</t>
  </si>
  <si>
    <t>TATIANA</t>
  </si>
  <si>
    <t>LEON</t>
  </si>
  <si>
    <t>LIANG</t>
  </si>
  <si>
    <t>LOPEZ PENA</t>
  </si>
  <si>
    <t>NIYA</t>
  </si>
  <si>
    <t>CHRISTIAN</t>
  </si>
  <si>
    <t>EVEN</t>
  </si>
  <si>
    <t>POLIS</t>
  </si>
  <si>
    <t>ALVARO</t>
  </si>
  <si>
    <t>RAMOS</t>
  </si>
  <si>
    <t>HERNAN</t>
  </si>
  <si>
    <t>ARY</t>
  </si>
  <si>
    <t>SARABIA OLETA</t>
  </si>
  <si>
    <t>RODNEY</t>
  </si>
  <si>
    <t>SESE</t>
  </si>
  <si>
    <t>MADALYN</t>
  </si>
  <si>
    <t>SILVER</t>
  </si>
  <si>
    <t>TARANTINO</t>
  </si>
  <si>
    <t>ANDY</t>
  </si>
  <si>
    <t>TRAN</t>
  </si>
  <si>
    <t>CODY</t>
  </si>
  <si>
    <t>joshi 4062</t>
  </si>
  <si>
    <t>MUROOJ</t>
  </si>
  <si>
    <t>ALNASERI</t>
  </si>
  <si>
    <t>ARCHER</t>
  </si>
  <si>
    <t>DANIELLE</t>
  </si>
  <si>
    <t>BENOIT</t>
  </si>
  <si>
    <t>MAGDALENA</t>
  </si>
  <si>
    <t>CHAPARRO</t>
  </si>
  <si>
    <t>CARMELITA</t>
  </si>
  <si>
    <t>COLLANTES</t>
  </si>
  <si>
    <t>OLIVIA</t>
  </si>
  <si>
    <t>CROOM</t>
  </si>
  <si>
    <t>SHAWN</t>
  </si>
  <si>
    <t>DAUBLE</t>
  </si>
  <si>
    <t>DEMASI</t>
  </si>
  <si>
    <t>HALEY</t>
  </si>
  <si>
    <t>DOUCHETTE</t>
  </si>
  <si>
    <t>TAKUMA</t>
  </si>
  <si>
    <t>EASLAND</t>
  </si>
  <si>
    <t>COLTIN</t>
  </si>
  <si>
    <t>HANIOTAKIS</t>
  </si>
  <si>
    <t>HITHDELIZA</t>
  </si>
  <si>
    <t>KIMBERLY</t>
  </si>
  <si>
    <t>IBARRA</t>
  </si>
  <si>
    <t>MATTIE</t>
  </si>
  <si>
    <t>KEITH</t>
  </si>
  <si>
    <t>MACIAS</t>
  </si>
  <si>
    <t>EDUARDO</t>
  </si>
  <si>
    <t>VINCENT</t>
  </si>
  <si>
    <t>MARCANTONIO</t>
  </si>
  <si>
    <t>MOORE</t>
  </si>
  <si>
    <t>ALEX</t>
  </si>
  <si>
    <t>MORALES</t>
  </si>
  <si>
    <t>MYERS</t>
  </si>
  <si>
    <t>PACHECO</t>
  </si>
  <si>
    <t>ANDRES</t>
  </si>
  <si>
    <t>PELAYO</t>
  </si>
  <si>
    <t>PULIDO</t>
  </si>
  <si>
    <t>JAQUELINE</t>
  </si>
  <si>
    <t>ROSALES</t>
  </si>
  <si>
    <t>TRAVIS</t>
  </si>
  <si>
    <t>KARA</t>
  </si>
  <si>
    <t>WENSTROM</t>
  </si>
  <si>
    <t>GAVIN</t>
  </si>
  <si>
    <t>WRAY</t>
  </si>
  <si>
    <t>ZAHEER</t>
  </si>
  <si>
    <t>joshi 4063</t>
  </si>
  <si>
    <t xml:space="preserve">ANGEL </t>
  </si>
  <si>
    <t>MAGGY</t>
  </si>
  <si>
    <t>ACKER</t>
  </si>
  <si>
    <t>ARELY</t>
  </si>
  <si>
    <t>AYALA ALBARRAN</t>
  </si>
  <si>
    <t>BATTIKHA</t>
  </si>
  <si>
    <t>ITXAMARA</t>
  </si>
  <si>
    <t>CULBERTSON</t>
  </si>
  <si>
    <t>KARI</t>
  </si>
  <si>
    <t>VANESSA</t>
  </si>
  <si>
    <t>GUERRERO</t>
  </si>
  <si>
    <t>GABRIEL</t>
  </si>
  <si>
    <t>KARANJA</t>
  </si>
  <si>
    <t>TREASURE</t>
  </si>
  <si>
    <t>LENARZ</t>
  </si>
  <si>
    <t>ELISSAVET</t>
  </si>
  <si>
    <t>LIAKOU CARAVEO</t>
  </si>
  <si>
    <t>LOUANGRATH</t>
  </si>
  <si>
    <t>MCKENCHNIE</t>
  </si>
  <si>
    <t>MEZA</t>
  </si>
  <si>
    <t>MILLER</t>
  </si>
  <si>
    <t>ANGELICA</t>
  </si>
  <si>
    <t>ABIGAIL</t>
  </si>
  <si>
    <t>PURDY</t>
  </si>
  <si>
    <t>AUNGINIQUE</t>
  </si>
  <si>
    <t>REDDING</t>
  </si>
  <si>
    <t>REZOQI</t>
  </si>
  <si>
    <t>CHRISTOPHER</t>
  </si>
  <si>
    <t>SUAREZ</t>
  </si>
  <si>
    <t>KATRINA</t>
  </si>
  <si>
    <t>TAYAG</t>
  </si>
  <si>
    <t>ULYSSES</t>
  </si>
  <si>
    <t>VALENZUELA</t>
  </si>
  <si>
    <t>VALERO</t>
  </si>
  <si>
    <t>WILKEN</t>
  </si>
  <si>
    <t>ZITO</t>
  </si>
  <si>
    <t>larter 4059</t>
  </si>
  <si>
    <t>RAMLA</t>
  </si>
  <si>
    <t>TOMAS</t>
  </si>
  <si>
    <t>BAUTISTA</t>
  </si>
  <si>
    <t>ESGUERRA</t>
  </si>
  <si>
    <t>GERALD</t>
  </si>
  <si>
    <t>FLEMING</t>
  </si>
  <si>
    <t>HEMMINGSON</t>
  </si>
  <si>
    <t>BRYANNA</t>
  </si>
  <si>
    <t>HUFFMAN</t>
  </si>
  <si>
    <t>BASIA</t>
  </si>
  <si>
    <t>LLAMAS</t>
  </si>
  <si>
    <t>LORENZO</t>
  </si>
  <si>
    <t>LOVATO</t>
  </si>
  <si>
    <t>MACHADO</t>
  </si>
  <si>
    <t>KIONE</t>
  </si>
  <si>
    <t>MCDERMID</t>
  </si>
  <si>
    <t>DAMIA</t>
  </si>
  <si>
    <t>MEGLASSON</t>
  </si>
  <si>
    <t>MILA DE LA ROCA</t>
  </si>
  <si>
    <t>ASMA</t>
  </si>
  <si>
    <t>MOHAMUD</t>
  </si>
  <si>
    <t>MARILYN</t>
  </si>
  <si>
    <t>MUSE</t>
  </si>
  <si>
    <t>SANDRA</t>
  </si>
  <si>
    <t>NABINTU</t>
  </si>
  <si>
    <t>STUART</t>
  </si>
  <si>
    <t>OLSEN</t>
  </si>
  <si>
    <t>PARKS</t>
  </si>
  <si>
    <t>PINEDA</t>
  </si>
  <si>
    <t>ALIYAH</t>
  </si>
  <si>
    <t>SHIRWA</t>
  </si>
  <si>
    <t>CARMEN</t>
  </si>
  <si>
    <t>SIMON</t>
  </si>
  <si>
    <t>MAIKAYLA</t>
  </si>
  <si>
    <t>VIZCARRA</t>
  </si>
  <si>
    <t>larter 4071</t>
  </si>
  <si>
    <t>ABDULHAMEED</t>
  </si>
  <si>
    <t>ALAZZAWI</t>
  </si>
  <si>
    <t>HAFSSA</t>
  </si>
  <si>
    <t>NASSIR</t>
  </si>
  <si>
    <t>AL-BAHSAN</t>
  </si>
  <si>
    <t>SHAPOL</t>
  </si>
  <si>
    <t>AZIZ</t>
  </si>
  <si>
    <t>AZZU</t>
  </si>
  <si>
    <t>MARQUIS</t>
  </si>
  <si>
    <t>DAVIDSON</t>
  </si>
  <si>
    <t>HANNIEL</t>
  </si>
  <si>
    <t>DIAZ</t>
  </si>
  <si>
    <t>RYLIE</t>
  </si>
  <si>
    <t>FOSTER</t>
  </si>
  <si>
    <t>DAKOTA</t>
  </si>
  <si>
    <t>HACKER</t>
  </si>
  <si>
    <t>HARREL</t>
  </si>
  <si>
    <t>JACQUELINE</t>
  </si>
  <si>
    <t>HORNER</t>
  </si>
  <si>
    <t>DANIALA</t>
  </si>
  <si>
    <t>KIRYAKOUS</t>
  </si>
  <si>
    <t>LILIA</t>
  </si>
  <si>
    <t>LOZADA</t>
  </si>
  <si>
    <t>JUANITA</t>
  </si>
  <si>
    <t>AIYANA</t>
  </si>
  <si>
    <t>MARTIN</t>
  </si>
  <si>
    <t>HIEU</t>
  </si>
  <si>
    <t>LAYLA</t>
  </si>
  <si>
    <t>OBEGI</t>
  </si>
  <si>
    <t>ISAIAH</t>
  </si>
  <si>
    <t>MARIELENA</t>
  </si>
  <si>
    <t>RUIZ</t>
  </si>
  <si>
    <t>MARIELLA</t>
  </si>
  <si>
    <t>SANTOS</t>
  </si>
  <si>
    <t>KAUSTUBH</t>
  </si>
  <si>
    <t>SUTAR</t>
  </si>
  <si>
    <t>RALPH</t>
  </si>
  <si>
    <t>TORRIJOS</t>
  </si>
  <si>
    <t>WILKINSON</t>
  </si>
  <si>
    <t>george 4064</t>
  </si>
  <si>
    <t>LIQAA</t>
  </si>
  <si>
    <t>AL RUBAYE</t>
  </si>
  <si>
    <t>BURTON</t>
  </si>
  <si>
    <t>ROGIE</t>
  </si>
  <si>
    <t>CANLAS</t>
  </si>
  <si>
    <t>EUNITY</t>
  </si>
  <si>
    <t>CORLEY</t>
  </si>
  <si>
    <t>CARLEY</t>
  </si>
  <si>
    <t>ECROYD</t>
  </si>
  <si>
    <t>NINA</t>
  </si>
  <si>
    <t>GAINES</t>
  </si>
  <si>
    <t>WESTIN</t>
  </si>
  <si>
    <t>JASPER</t>
  </si>
  <si>
    <t>GUTKOWSKI</t>
  </si>
  <si>
    <t>MAWJ</t>
  </si>
  <si>
    <t>HEIDTBRINK</t>
  </si>
  <si>
    <t>NANCY</t>
  </si>
  <si>
    <t>LINVILLE</t>
  </si>
  <si>
    <t>MARIAM</t>
  </si>
  <si>
    <t>MIRZA</t>
  </si>
  <si>
    <t>MULICK</t>
  </si>
  <si>
    <t>MARY</t>
  </si>
  <si>
    <t>PIGG</t>
  </si>
  <si>
    <t>CAMERON</t>
  </si>
  <si>
    <t>RIVINIUS</t>
  </si>
  <si>
    <t>SANCHEZ-CHACO</t>
  </si>
  <si>
    <t>GHAITH</t>
  </si>
  <si>
    <t>SEKEB</t>
  </si>
  <si>
    <t>SHAOO</t>
  </si>
  <si>
    <t>ZAHRA</t>
  </si>
  <si>
    <t>SOLTANI</t>
  </si>
  <si>
    <t>TANNER</t>
  </si>
  <si>
    <t>SPERRY</t>
  </si>
  <si>
    <t>JOANA</t>
  </si>
  <si>
    <t>SUING</t>
  </si>
  <si>
    <t>SAHABE</t>
  </si>
  <si>
    <t>YAGHUBI</t>
  </si>
  <si>
    <t>george 4065</t>
  </si>
  <si>
    <t>MUSTAFA</t>
  </si>
  <si>
    <t>ALGHANIMI</t>
  </si>
  <si>
    <t>MIRNA</t>
  </si>
  <si>
    <t>ALKHADOKA</t>
  </si>
  <si>
    <t>REAM</t>
  </si>
  <si>
    <t>ALSAMAK</t>
  </si>
  <si>
    <t>KIRK</t>
  </si>
  <si>
    <t>CAMELINA</t>
  </si>
  <si>
    <t>CEDILLO</t>
  </si>
  <si>
    <t>BASMA</t>
  </si>
  <si>
    <t>CHANEM</t>
  </si>
  <si>
    <t>TARA</t>
  </si>
  <si>
    <t>CLAY</t>
  </si>
  <si>
    <t>DEAN</t>
  </si>
  <si>
    <t>GIYER</t>
  </si>
  <si>
    <t>TANYA</t>
  </si>
  <si>
    <t>CHANDLER</t>
  </si>
  <si>
    <t>KERN</t>
  </si>
  <si>
    <t>KHAMEES</t>
  </si>
  <si>
    <t>ASHLEE</t>
  </si>
  <si>
    <t>KIRBY</t>
  </si>
  <si>
    <t>KLUNK</t>
  </si>
  <si>
    <t>TAM</t>
  </si>
  <si>
    <t>VANNESSA</t>
  </si>
  <si>
    <t>CAREN</t>
  </si>
  <si>
    <t>ADRIEN</t>
  </si>
  <si>
    <t>MILNER</t>
  </si>
  <si>
    <t>DIONISIO</t>
  </si>
  <si>
    <t>LURIT</t>
  </si>
  <si>
    <t>NAI</t>
  </si>
  <si>
    <t>PRUITT</t>
  </si>
  <si>
    <t>RAMIREZ</t>
  </si>
  <si>
    <t xml:space="preserve">JUSTIN </t>
  </si>
  <si>
    <t>RICHARDSON</t>
  </si>
  <si>
    <t>RIOS MURO</t>
  </si>
  <si>
    <t>SCARVIE</t>
  </si>
  <si>
    <t>SIGALA</t>
  </si>
  <si>
    <t>SOLTERO</t>
  </si>
  <si>
    <t>STANLEY</t>
  </si>
  <si>
    <t>DARA</t>
  </si>
  <si>
    <t>VEGA</t>
  </si>
  <si>
    <t>VERDIN</t>
  </si>
  <si>
    <t>VILORIA KHONG</t>
  </si>
  <si>
    <t>george 4066</t>
  </si>
  <si>
    <t>EDGAR</t>
  </si>
  <si>
    <t>ACOSTA</t>
  </si>
  <si>
    <t>ALTAMIRANO</t>
  </si>
  <si>
    <t>CHARRETTE</t>
  </si>
  <si>
    <t>DELANY</t>
  </si>
  <si>
    <t>COSGROVE</t>
  </si>
  <si>
    <t>RACHEL</t>
  </si>
  <si>
    <t>DARROCH</t>
  </si>
  <si>
    <t xml:space="preserve">BANEZA </t>
  </si>
  <si>
    <t>MARQUEZ</t>
  </si>
  <si>
    <t>GRIFFIN</t>
  </si>
  <si>
    <t>MEYERS</t>
  </si>
  <si>
    <t>MONREAL</t>
  </si>
  <si>
    <t>JOSHUA</t>
  </si>
  <si>
    <t>MURRAY</t>
  </si>
  <si>
    <t>BENJAMIN</t>
  </si>
  <si>
    <t>PHAM</t>
  </si>
  <si>
    <t>SCHILLING</t>
  </si>
  <si>
    <t>SHAMUNA</t>
  </si>
  <si>
    <t xml:space="preserve">DELAN </t>
  </si>
  <si>
    <t>SOFI HAJI</t>
  </si>
  <si>
    <t>STRONG</t>
  </si>
  <si>
    <t>TALAL</t>
  </si>
  <si>
    <t>ALLTARBALI</t>
  </si>
  <si>
    <t>FRANCIS</t>
  </si>
  <si>
    <t>ALOSACHIE</t>
  </si>
  <si>
    <t>AVILA</t>
  </si>
  <si>
    <t>BABCOCK</t>
  </si>
  <si>
    <t>ZACH</t>
  </si>
  <si>
    <t>BOHY</t>
  </si>
  <si>
    <t>ELLIS</t>
  </si>
  <si>
    <t>A. BRANDON</t>
  </si>
  <si>
    <t>GRAUL</t>
  </si>
  <si>
    <t>BETTY</t>
  </si>
  <si>
    <t>LOZANO</t>
  </si>
  <si>
    <t>JAVIER</t>
  </si>
  <si>
    <t>MADRIZ</t>
  </si>
  <si>
    <t>CHRISTAL</t>
  </si>
  <si>
    <t>PEEPLES</t>
  </si>
  <si>
    <t>JULIA</t>
  </si>
  <si>
    <t>NOAH</t>
  </si>
  <si>
    <t>SHERMAN</t>
  </si>
  <si>
    <t>george 4067</t>
  </si>
  <si>
    <t>dunn 4070</t>
  </si>
  <si>
    <t xml:space="preserve">MARYAM </t>
  </si>
  <si>
    <t>ABDOONEE</t>
  </si>
  <si>
    <t>ALJUBOORI</t>
  </si>
  <si>
    <t>ALKHAFAJI</t>
  </si>
  <si>
    <t>ANDRESE</t>
  </si>
  <si>
    <t>ALWAKEEL</t>
  </si>
  <si>
    <t>MARK</t>
  </si>
  <si>
    <t>BELL</t>
  </si>
  <si>
    <t>BODO</t>
  </si>
  <si>
    <t>FROYLAN</t>
  </si>
  <si>
    <t>RAMON</t>
  </si>
  <si>
    <t>CARO</t>
  </si>
  <si>
    <t>HAYLEE</t>
  </si>
  <si>
    <t>FAUDOA</t>
  </si>
  <si>
    <t>MARISOL</t>
  </si>
  <si>
    <t>GARCIA</t>
  </si>
  <si>
    <t>PETER</t>
  </si>
  <si>
    <t>NADA</t>
  </si>
  <si>
    <t>GEORGE</t>
  </si>
  <si>
    <t>MARYANA</t>
  </si>
  <si>
    <t>ROODI</t>
  </si>
  <si>
    <t>HUSNI</t>
  </si>
  <si>
    <t>MAWADDA</t>
  </si>
  <si>
    <t>ISMAIL</t>
  </si>
  <si>
    <t>PHILLIPS</t>
  </si>
  <si>
    <t>RIVERA</t>
  </si>
  <si>
    <t>QUENTIN</t>
  </si>
  <si>
    <t>SARFF</t>
  </si>
  <si>
    <t>AHMAD</t>
  </si>
  <si>
    <t>TALEB</t>
  </si>
  <si>
    <t>RONYA</t>
  </si>
  <si>
    <t>TOMA</t>
  </si>
  <si>
    <t>ONIEL</t>
  </si>
  <si>
    <t>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</si>
</sst>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Berlin Sans FB"/>
      <family val="2"/>
    </font>
    <font>
      <sz val="10"/>
      <color indexed="10"/>
      <name val="Arial"/>
      <family val="2"/>
    </font>
    <font>
      <sz val="11"/>
      <name val="Berlin Sans FB"/>
      <family val="2"/>
    </font>
    <font>
      <b/>
      <sz val="11"/>
      <name val="Arial"/>
      <family val="2"/>
    </font>
    <font>
      <b/>
      <sz val="11"/>
      <name val="Berlin Sans FB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ill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/>
    <xf numFmtId="164" fontId="2" fillId="0" borderId="0" xfId="0" applyNumberFormat="1" applyFont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1" fontId="5" fillId="0" borderId="0" xfId="0" applyNumberFormat="1" applyFont="1" applyProtection="1"/>
    <xf numFmtId="0" fontId="5" fillId="0" borderId="0" xfId="0" applyFont="1"/>
    <xf numFmtId="0" fontId="6" fillId="0" borderId="0" xfId="0" applyFont="1"/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0" xfId="0" applyFont="1"/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0" xfId="0" applyFont="1" applyBorder="1"/>
    <xf numFmtId="1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3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Fill="1" applyProtection="1"/>
    <xf numFmtId="49" fontId="0" fillId="0" borderId="0" xfId="0" applyNumberFormat="1" applyProtection="1"/>
    <xf numFmtId="2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164" fontId="2" fillId="0" borderId="0" xfId="0" applyNumberFormat="1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" fillId="0" borderId="0" xfId="0" applyFont="1" applyProtection="1"/>
    <xf numFmtId="164" fontId="0" fillId="0" borderId="0" xfId="0" applyNumberFormat="1" applyProtection="1"/>
    <xf numFmtId="0" fontId="4" fillId="2" borderId="0" xfId="0" applyFont="1" applyFill="1" applyProtection="1">
      <protection locked="0"/>
    </xf>
    <xf numFmtId="0" fontId="12" fillId="0" borderId="1" xfId="1" applyFont="1" applyBorder="1" applyAlignment="1">
      <alignment horizontal="center"/>
    </xf>
    <xf numFmtId="0" fontId="12" fillId="0" borderId="1" xfId="1" applyFont="1" applyBorder="1"/>
    <xf numFmtId="0" fontId="12" fillId="0" borderId="1" xfId="1" applyFont="1" applyFill="1" applyBorder="1"/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0" fontId="12" fillId="0" borderId="1" xfId="0" applyFont="1" applyBorder="1"/>
    <xf numFmtId="0" fontId="9" fillId="0" borderId="1" xfId="2" applyFont="1" applyBorder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 wrapText="1"/>
    </xf>
    <xf numFmtId="0" fontId="12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Fill="1"/>
    <xf numFmtId="0" fontId="12" fillId="0" borderId="0" xfId="1" applyFont="1" applyFill="1" applyAlignment="1">
      <alignment horizontal="center"/>
    </xf>
    <xf numFmtId="49" fontId="12" fillId="0" borderId="0" xfId="0" applyNumberFormat="1" applyFont="1" applyAlignment="1">
      <alignment horizontal="center" wrapText="1"/>
    </xf>
    <xf numFmtId="0" fontId="12" fillId="0" borderId="0" xfId="0" applyFont="1"/>
    <xf numFmtId="49" fontId="12" fillId="0" borderId="0" xfId="0" applyNumberFormat="1" applyFont="1" applyAlignment="1">
      <alignment horizontal="left" wrapText="1"/>
    </xf>
    <xf numFmtId="0" fontId="12" fillId="0" borderId="0" xfId="0" applyFont="1" applyFill="1"/>
    <xf numFmtId="0" fontId="1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unknowns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tabSelected="1" workbookViewId="0">
      <selection activeCell="B4" sqref="B4"/>
    </sheetView>
  </sheetViews>
  <sheetFormatPr defaultRowHeight="12.75" x14ac:dyDescent="0.2"/>
  <cols>
    <col min="1" max="1" width="35.140625" style="51" customWidth="1"/>
    <col min="2" max="2" width="13.28515625" style="51" customWidth="1"/>
    <col min="3" max="3" width="14.42578125" style="51" bestFit="1" customWidth="1"/>
    <col min="4" max="4" width="8.85546875" style="51" customWidth="1"/>
    <col min="5" max="5" width="21.85546875" style="51" bestFit="1" customWidth="1"/>
    <col min="6" max="6" width="8.140625" style="51" customWidth="1"/>
    <col min="7" max="7" width="3" style="51" customWidth="1"/>
    <col min="8" max="8" width="3.42578125" style="51" customWidth="1"/>
    <col min="9" max="16384" width="9.140625" style="51"/>
  </cols>
  <sheetData>
    <row r="1" spans="1:8" x14ac:dyDescent="0.2">
      <c r="A1" s="51" t="s">
        <v>29</v>
      </c>
    </row>
    <row r="3" spans="1:8" x14ac:dyDescent="0.2">
      <c r="A3" s="51" t="s">
        <v>17</v>
      </c>
      <c r="B3" s="51" t="e">
        <f>VLOOKUP($B$4,unknowns!$A$1:$N$713,4,FALSE)</f>
        <v>#N/A</v>
      </c>
      <c r="C3" s="51" t="e">
        <f>VLOOKUP($B$4,unknowns!$A$1:$N$713,3,FALSE)</f>
        <v>#N/A</v>
      </c>
      <c r="D3" s="51" t="s">
        <v>18</v>
      </c>
      <c r="E3" s="51" t="e">
        <f>VLOOKUP($B$4,unknowns!$A$1:$N$713,2,FALSE)</f>
        <v>#N/A</v>
      </c>
    </row>
    <row r="4" spans="1:8" x14ac:dyDescent="0.2">
      <c r="A4" s="51" t="s">
        <v>41</v>
      </c>
      <c r="B4" s="64"/>
    </row>
    <row r="5" spans="1:8" x14ac:dyDescent="0.2">
      <c r="B5" s="23"/>
    </row>
    <row r="6" spans="1:8" x14ac:dyDescent="0.2">
      <c r="B6" s="51" t="s">
        <v>0</v>
      </c>
    </row>
    <row r="8" spans="1:8" x14ac:dyDescent="0.2">
      <c r="A8" s="51" t="str">
        <f>'experiment 2 checking sheet'!A8</f>
        <v>Mass sample container and sample</v>
      </c>
      <c r="B8" s="49"/>
      <c r="C8" s="52" t="s">
        <v>1</v>
      </c>
      <c r="E8" s="51" t="s">
        <v>2</v>
      </c>
      <c r="F8" s="49"/>
      <c r="G8" s="52" t="s">
        <v>1</v>
      </c>
      <c r="H8" s="2"/>
    </row>
    <row r="9" spans="1:8" x14ac:dyDescent="0.2">
      <c r="A9" s="51" t="str">
        <f>'experiment 2 checking sheet'!A12</f>
        <v xml:space="preserve">Mass sample container </v>
      </c>
      <c r="B9" s="49"/>
      <c r="C9" s="52" t="s">
        <v>1</v>
      </c>
      <c r="E9" s="51" t="s">
        <v>52</v>
      </c>
      <c r="F9" s="49"/>
      <c r="G9" s="52" t="s">
        <v>1</v>
      </c>
      <c r="H9" s="2"/>
    </row>
    <row r="10" spans="1:8" x14ac:dyDescent="0.2">
      <c r="A10" s="51" t="s">
        <v>3</v>
      </c>
      <c r="B10" s="49"/>
      <c r="C10" s="52" t="s">
        <v>1</v>
      </c>
      <c r="D10" s="51" t="str">
        <f>'experiment 2 checking sheet'!D16</f>
        <v/>
      </c>
      <c r="E10" s="51" t="s">
        <v>53</v>
      </c>
      <c r="F10" s="49"/>
      <c r="G10" s="52" t="s">
        <v>1</v>
      </c>
      <c r="H10" s="2"/>
    </row>
    <row r="11" spans="1:8" x14ac:dyDescent="0.2">
      <c r="H11" s="2"/>
    </row>
    <row r="12" spans="1:8" x14ac:dyDescent="0.2">
      <c r="H12" s="2"/>
    </row>
    <row r="13" spans="1:8" x14ac:dyDescent="0.2">
      <c r="B13" s="51" t="s">
        <v>0</v>
      </c>
      <c r="H13" s="2"/>
    </row>
    <row r="14" spans="1:8" x14ac:dyDescent="0.2">
      <c r="A14" s="51" t="s">
        <v>6</v>
      </c>
      <c r="B14" s="49"/>
      <c r="C14" s="52" t="s">
        <v>1</v>
      </c>
      <c r="E14" s="51" t="s">
        <v>3</v>
      </c>
      <c r="F14" s="49"/>
      <c r="G14" s="52" t="s">
        <v>1</v>
      </c>
      <c r="H14" s="4" t="str">
        <f>'experiment 2 checking sheet'!I23</f>
        <v/>
      </c>
    </row>
    <row r="15" spans="1:8" x14ac:dyDescent="0.2">
      <c r="A15" s="51" t="s">
        <v>7</v>
      </c>
      <c r="B15" s="49"/>
      <c r="C15" s="52" t="s">
        <v>1</v>
      </c>
      <c r="E15" s="51" t="s">
        <v>8</v>
      </c>
      <c r="F15" s="49"/>
      <c r="G15" s="52" t="s">
        <v>1</v>
      </c>
      <c r="H15" s="4" t="str">
        <f>'experiment 2 checking sheet'!I31</f>
        <v/>
      </c>
    </row>
    <row r="16" spans="1:8" x14ac:dyDescent="0.2">
      <c r="A16" s="51" t="s">
        <v>50</v>
      </c>
      <c r="B16" s="49"/>
      <c r="C16" s="52" t="s">
        <v>1</v>
      </c>
      <c r="D16" s="51" t="str">
        <f>'experiment 2 checking sheet'!D38</f>
        <v/>
      </c>
      <c r="E16" s="51" t="s">
        <v>9</v>
      </c>
      <c r="F16" s="49"/>
      <c r="G16" s="52" t="s">
        <v>1</v>
      </c>
      <c r="H16" s="4" t="str">
        <f>'experiment 2 checking sheet'!I38</f>
        <v/>
      </c>
    </row>
    <row r="17" spans="1:8" x14ac:dyDescent="0.2">
      <c r="A17" s="53"/>
      <c r="H17" s="2"/>
    </row>
    <row r="18" spans="1:8" x14ac:dyDescent="0.2">
      <c r="A18" s="53"/>
      <c r="H18" s="2"/>
    </row>
    <row r="19" spans="1:8" x14ac:dyDescent="0.2">
      <c r="A19" s="53" t="s">
        <v>38</v>
      </c>
      <c r="B19" s="49"/>
      <c r="C19" s="52" t="s">
        <v>1</v>
      </c>
      <c r="D19" s="51" t="str">
        <f>'experiment 2 checking sheet'!D46</f>
        <v/>
      </c>
      <c r="H19" s="2"/>
    </row>
    <row r="20" spans="1:8" x14ac:dyDescent="0.2">
      <c r="A20" s="53" t="s">
        <v>39</v>
      </c>
      <c r="B20" s="49"/>
      <c r="C20" s="52" t="s">
        <v>1</v>
      </c>
      <c r="D20" s="51" t="str">
        <f>'experiment 2 checking sheet'!D53</f>
        <v/>
      </c>
      <c r="H20" s="2"/>
    </row>
    <row r="21" spans="1:8" x14ac:dyDescent="0.2">
      <c r="A21" s="53"/>
      <c r="H21" s="2"/>
    </row>
    <row r="22" spans="1:8" x14ac:dyDescent="0.2">
      <c r="A22" s="51" t="s">
        <v>10</v>
      </c>
      <c r="B22" s="50"/>
      <c r="C22" s="52" t="s">
        <v>11</v>
      </c>
      <c r="D22" s="51" t="str">
        <f>'experiment 2 checking sheet'!D62</f>
        <v/>
      </c>
      <c r="H22" s="2"/>
    </row>
    <row r="26" spans="1:8" x14ac:dyDescent="0.2">
      <c r="A26" s="51" t="s">
        <v>32</v>
      </c>
      <c r="B26" s="2" t="str">
        <f>IF(B22=0,"",IF('experiment 2 checking sheet'!B66&gt;'experiment 2 checking sheet'!B67,"",'experiment 2 checking sheet'!B75))</f>
        <v/>
      </c>
      <c r="C26" s="54" t="s">
        <v>30</v>
      </c>
    </row>
    <row r="28" spans="1:8" s="2" customFormat="1" x14ac:dyDescent="0.2">
      <c r="A28" s="4"/>
      <c r="B28" s="4"/>
    </row>
    <row r="29" spans="1:8" s="2" customFormat="1" hidden="1" x14ac:dyDescent="0.2">
      <c r="A29" s="4" t="s">
        <v>40</v>
      </c>
      <c r="B29" s="28" t="e">
        <f>VLOOKUP($B$4,unknowns!$A$1:$N$2,10,FALSE)</f>
        <v>#N/A</v>
      </c>
      <c r="C29" s="29" t="e">
        <f>VLOOKUP($B$4,unknowns!$A$1:$N$2,11,FALSE)</f>
        <v>#N/A</v>
      </c>
    </row>
    <row r="30" spans="1:8" s="2" customFormat="1" x14ac:dyDescent="0.2">
      <c r="A30" s="4"/>
      <c r="B30" s="4"/>
    </row>
    <row r="31" spans="1:8" s="2" customFormat="1" x14ac:dyDescent="0.2">
      <c r="A31" s="4"/>
      <c r="B31" s="4"/>
    </row>
    <row r="32" spans="1:8" s="2" customFormat="1" x14ac:dyDescent="0.2">
      <c r="A32" s="4"/>
      <c r="B32" s="4"/>
    </row>
    <row r="33" spans="1:8" s="2" customFormat="1" x14ac:dyDescent="0.2"/>
    <row r="34" spans="1:8" s="2" customFormat="1" x14ac:dyDescent="0.2"/>
    <row r="35" spans="1:8" s="2" customFormat="1" x14ac:dyDescent="0.2"/>
    <row r="36" spans="1:8" s="2" customFormat="1" x14ac:dyDescent="0.2"/>
    <row r="37" spans="1:8" s="2" customFormat="1" x14ac:dyDescent="0.2"/>
    <row r="38" spans="1:8" s="2" customFormat="1" x14ac:dyDescent="0.2">
      <c r="A38" s="8"/>
      <c r="B38" s="8"/>
      <c r="C38" s="8"/>
      <c r="D38" s="9"/>
      <c r="E38" s="8"/>
      <c r="F38" s="8"/>
      <c r="G38" s="8"/>
      <c r="H38" s="8"/>
    </row>
    <row r="39" spans="1:8" s="2" customFormat="1" x14ac:dyDescent="0.2">
      <c r="A39" s="8"/>
      <c r="B39" s="8"/>
      <c r="C39" s="8"/>
      <c r="D39" s="9"/>
      <c r="E39" s="8"/>
      <c r="F39" s="8"/>
      <c r="G39" s="8"/>
      <c r="H39" s="8"/>
    </row>
    <row r="40" spans="1:8" s="2" customFormat="1" x14ac:dyDescent="0.2">
      <c r="A40" s="10"/>
      <c r="B40" s="10"/>
      <c r="D40" s="9"/>
      <c r="E40" s="17"/>
      <c r="F40" s="17"/>
      <c r="G40" s="55"/>
      <c r="H40" s="8"/>
    </row>
    <row r="41" spans="1:8" s="2" customFormat="1" x14ac:dyDescent="0.2">
      <c r="A41" s="10"/>
      <c r="B41" s="10"/>
      <c r="D41" s="9"/>
      <c r="E41" s="17"/>
      <c r="F41" s="17"/>
      <c r="G41" s="55"/>
      <c r="H41" s="8"/>
    </row>
    <row r="42" spans="1:8" s="2" customFormat="1" x14ac:dyDescent="0.2">
      <c r="A42" s="10"/>
      <c r="B42" s="10"/>
      <c r="D42" s="9"/>
      <c r="E42" s="17"/>
      <c r="F42" s="17"/>
      <c r="G42" s="55"/>
      <c r="H42" s="8"/>
    </row>
    <row r="43" spans="1:8" s="2" customFormat="1" x14ac:dyDescent="0.2">
      <c r="A43" s="10"/>
      <c r="B43" s="10"/>
      <c r="D43" s="9"/>
      <c r="E43" s="17"/>
      <c r="F43" s="17"/>
      <c r="G43" s="55"/>
      <c r="H43" s="8"/>
    </row>
    <row r="44" spans="1:8" s="2" customFormat="1" x14ac:dyDescent="0.2">
      <c r="A44" s="10"/>
      <c r="B44" s="10"/>
      <c r="D44" s="9"/>
      <c r="E44" s="17"/>
      <c r="F44" s="17"/>
      <c r="G44" s="55"/>
      <c r="H44" s="8"/>
    </row>
    <row r="45" spans="1:8" s="2" customFormat="1" x14ac:dyDescent="0.2">
      <c r="A45" s="10"/>
      <c r="B45" s="10"/>
      <c r="D45" s="9"/>
      <c r="E45" s="17"/>
      <c r="F45" s="17"/>
      <c r="G45" s="55"/>
      <c r="H45" s="8"/>
    </row>
    <row r="46" spans="1:8" s="2" customFormat="1" x14ac:dyDescent="0.2">
      <c r="A46" s="10"/>
      <c r="B46" s="10"/>
      <c r="D46" s="9"/>
      <c r="E46" s="17"/>
      <c r="F46" s="17"/>
      <c r="G46" s="55"/>
      <c r="H46" s="8"/>
    </row>
    <row r="47" spans="1:8" s="2" customFormat="1" x14ac:dyDescent="0.2">
      <c r="A47" s="10"/>
      <c r="B47" s="10"/>
      <c r="D47" s="9"/>
      <c r="E47" s="17"/>
      <c r="F47" s="17"/>
      <c r="G47" s="55"/>
      <c r="H47" s="8"/>
    </row>
    <row r="48" spans="1:8" s="2" customFormat="1" x14ac:dyDescent="0.2">
      <c r="A48" s="10"/>
      <c r="B48" s="10"/>
      <c r="D48" s="9"/>
      <c r="E48" s="17"/>
      <c r="F48" s="17"/>
      <c r="G48" s="55"/>
      <c r="H48" s="8"/>
    </row>
    <row r="49" spans="1:8" s="2" customFormat="1" x14ac:dyDescent="0.2">
      <c r="A49" s="10"/>
      <c r="B49" s="56"/>
      <c r="D49" s="9"/>
      <c r="E49" s="17"/>
      <c r="F49" s="17"/>
      <c r="G49" s="55"/>
      <c r="H49" s="8"/>
    </row>
    <row r="50" spans="1:8" s="2" customFormat="1" x14ac:dyDescent="0.2">
      <c r="A50" s="10"/>
      <c r="B50" s="56"/>
      <c r="D50" s="9"/>
      <c r="E50" s="17"/>
      <c r="F50" s="17"/>
      <c r="G50" s="55"/>
      <c r="H50" s="8"/>
    </row>
    <row r="51" spans="1:8" s="2" customFormat="1" x14ac:dyDescent="0.2">
      <c r="A51" s="10"/>
      <c r="B51" s="56"/>
      <c r="D51" s="9"/>
      <c r="E51" s="17"/>
      <c r="F51" s="17"/>
      <c r="G51" s="55"/>
      <c r="H51" s="8"/>
    </row>
    <row r="52" spans="1:8" s="2" customFormat="1" x14ac:dyDescent="0.2">
      <c r="A52" s="10"/>
      <c r="B52" s="56"/>
      <c r="D52" s="9"/>
      <c r="E52" s="17"/>
      <c r="F52" s="17"/>
      <c r="G52" s="55"/>
      <c r="H52" s="8"/>
    </row>
    <row r="53" spans="1:8" s="2" customFormat="1" x14ac:dyDescent="0.2">
      <c r="A53" s="10"/>
      <c r="B53" s="56"/>
      <c r="D53" s="9"/>
      <c r="E53" s="17"/>
      <c r="F53" s="17"/>
      <c r="G53" s="55"/>
      <c r="H53" s="8"/>
    </row>
    <row r="54" spans="1:8" s="2" customFormat="1" x14ac:dyDescent="0.2">
      <c r="A54" s="10"/>
      <c r="B54" s="56"/>
      <c r="D54" s="9"/>
      <c r="E54" s="17"/>
      <c r="F54" s="17"/>
      <c r="G54" s="55"/>
      <c r="H54" s="8"/>
    </row>
    <row r="55" spans="1:8" s="2" customFormat="1" x14ac:dyDescent="0.2">
      <c r="A55" s="10"/>
      <c r="B55" s="56"/>
      <c r="D55" s="9"/>
      <c r="E55" s="17"/>
      <c r="F55" s="17"/>
      <c r="G55" s="55"/>
      <c r="H55" s="8"/>
    </row>
    <row r="56" spans="1:8" s="2" customFormat="1" x14ac:dyDescent="0.2">
      <c r="A56" s="10"/>
      <c r="B56" s="10"/>
      <c r="D56" s="9"/>
      <c r="E56" s="17"/>
      <c r="F56" s="17"/>
      <c r="G56" s="55"/>
      <c r="H56" s="8"/>
    </row>
    <row r="57" spans="1:8" s="2" customFormat="1" x14ac:dyDescent="0.2">
      <c r="A57" s="10"/>
      <c r="B57" s="10"/>
      <c r="D57" s="9"/>
      <c r="E57" s="17"/>
      <c r="F57" s="17"/>
      <c r="G57" s="55"/>
      <c r="H57" s="8"/>
    </row>
    <row r="58" spans="1:8" s="2" customFormat="1" x14ac:dyDescent="0.2">
      <c r="A58" s="10"/>
      <c r="B58" s="10"/>
      <c r="D58" s="9"/>
      <c r="E58" s="17"/>
      <c r="F58" s="17"/>
      <c r="G58" s="55"/>
      <c r="H58" s="8"/>
    </row>
    <row r="59" spans="1:8" s="2" customFormat="1" x14ac:dyDescent="0.2">
      <c r="A59" s="10"/>
      <c r="B59" s="10"/>
      <c r="D59" s="9"/>
      <c r="E59" s="18"/>
      <c r="F59" s="17"/>
      <c r="G59" s="55"/>
      <c r="H59" s="8"/>
    </row>
    <row r="60" spans="1:8" s="2" customFormat="1" x14ac:dyDescent="0.2">
      <c r="A60" s="10"/>
      <c r="B60" s="10"/>
      <c r="D60" s="9"/>
      <c r="E60" s="17"/>
      <c r="F60" s="17"/>
      <c r="G60" s="55"/>
      <c r="H60" s="8"/>
    </row>
    <row r="61" spans="1:8" s="2" customFormat="1" x14ac:dyDescent="0.2">
      <c r="A61" s="10"/>
      <c r="B61" s="10"/>
      <c r="D61" s="9"/>
      <c r="E61" s="17"/>
      <c r="F61" s="17"/>
      <c r="G61" s="55"/>
      <c r="H61" s="8"/>
    </row>
    <row r="62" spans="1:8" s="2" customFormat="1" x14ac:dyDescent="0.2">
      <c r="A62" s="10"/>
      <c r="B62" s="10"/>
      <c r="D62" s="9"/>
      <c r="E62" s="17"/>
      <c r="F62" s="17"/>
      <c r="G62" s="55"/>
      <c r="H62" s="8"/>
    </row>
    <row r="63" spans="1:8" s="2" customFormat="1" x14ac:dyDescent="0.2">
      <c r="A63" s="10"/>
      <c r="B63" s="10"/>
      <c r="D63" s="9"/>
      <c r="E63" s="17"/>
      <c r="F63" s="17"/>
      <c r="G63" s="55"/>
      <c r="H63" s="8"/>
    </row>
    <row r="64" spans="1:8" s="2" customFormat="1" x14ac:dyDescent="0.2">
      <c r="A64" s="10"/>
      <c r="B64" s="10"/>
      <c r="D64" s="9"/>
      <c r="E64" s="17"/>
      <c r="F64" s="17"/>
      <c r="G64" s="55"/>
      <c r="H64" s="8"/>
    </row>
    <row r="65" spans="1:8" s="2" customFormat="1" x14ac:dyDescent="0.2">
      <c r="A65" s="10"/>
      <c r="B65" s="10"/>
      <c r="D65" s="9"/>
      <c r="E65" s="17"/>
      <c r="F65" s="17"/>
      <c r="G65" s="55"/>
      <c r="H65" s="8"/>
    </row>
    <row r="66" spans="1:8" s="2" customFormat="1" x14ac:dyDescent="0.2">
      <c r="A66" s="10"/>
      <c r="B66" s="10"/>
      <c r="D66" s="9"/>
      <c r="E66" s="17"/>
      <c r="F66" s="17"/>
      <c r="G66" s="55"/>
      <c r="H66" s="8"/>
    </row>
    <row r="67" spans="1:8" s="2" customFormat="1" x14ac:dyDescent="0.2">
      <c r="A67" s="10"/>
      <c r="B67" s="10"/>
      <c r="D67" s="9"/>
      <c r="E67" s="17"/>
      <c r="F67" s="17"/>
      <c r="G67" s="55"/>
      <c r="H67" s="8"/>
    </row>
    <row r="68" spans="1:8" s="2" customFormat="1" x14ac:dyDescent="0.2">
      <c r="A68" s="10"/>
      <c r="B68" s="10"/>
      <c r="D68" s="9"/>
      <c r="E68" s="17"/>
      <c r="F68" s="17"/>
      <c r="G68" s="55"/>
      <c r="H68" s="8"/>
    </row>
    <row r="69" spans="1:8" s="2" customFormat="1" x14ac:dyDescent="0.2">
      <c r="A69" s="10"/>
      <c r="B69" s="10"/>
      <c r="D69" s="9"/>
      <c r="E69" s="17"/>
      <c r="F69" s="17"/>
      <c r="G69" s="55"/>
      <c r="H69" s="8"/>
    </row>
    <row r="70" spans="1:8" s="2" customFormat="1" x14ac:dyDescent="0.2">
      <c r="A70" s="10"/>
      <c r="B70" s="10"/>
      <c r="D70" s="9"/>
      <c r="E70" s="17"/>
      <c r="F70" s="17"/>
      <c r="G70" s="55"/>
      <c r="H70" s="8"/>
    </row>
    <row r="71" spans="1:8" s="2" customFormat="1" x14ac:dyDescent="0.2">
      <c r="A71" s="10"/>
      <c r="B71" s="10"/>
      <c r="D71" s="9"/>
      <c r="E71" s="17"/>
      <c r="F71" s="17"/>
      <c r="G71" s="55"/>
      <c r="H71" s="8"/>
    </row>
    <row r="72" spans="1:8" s="2" customFormat="1" x14ac:dyDescent="0.2">
      <c r="A72" s="10"/>
      <c r="B72" s="10"/>
      <c r="D72" s="9"/>
      <c r="E72" s="17"/>
      <c r="F72" s="17"/>
      <c r="G72" s="55"/>
      <c r="H72" s="8"/>
    </row>
    <row r="73" spans="1:8" s="2" customFormat="1" x14ac:dyDescent="0.2">
      <c r="A73" s="10"/>
      <c r="B73" s="10"/>
      <c r="D73" s="9"/>
      <c r="E73" s="17"/>
      <c r="F73" s="17"/>
      <c r="G73" s="55"/>
      <c r="H73" s="8"/>
    </row>
    <row r="74" spans="1:8" s="2" customFormat="1" x14ac:dyDescent="0.2">
      <c r="A74" s="10"/>
      <c r="B74" s="10"/>
      <c r="D74" s="9"/>
      <c r="E74" s="17"/>
      <c r="F74" s="17"/>
      <c r="G74" s="55"/>
      <c r="H74" s="8"/>
    </row>
    <row r="75" spans="1:8" s="2" customFormat="1" x14ac:dyDescent="0.2">
      <c r="A75" s="10"/>
      <c r="B75" s="10"/>
      <c r="D75" s="9"/>
      <c r="E75" s="17"/>
      <c r="F75" s="17"/>
      <c r="G75" s="55"/>
      <c r="H75" s="8"/>
    </row>
    <row r="76" spans="1:8" s="2" customFormat="1" x14ac:dyDescent="0.2">
      <c r="A76" s="10"/>
      <c r="B76" s="10"/>
      <c r="D76" s="9"/>
      <c r="E76" s="17"/>
      <c r="F76" s="17"/>
      <c r="G76" s="55"/>
      <c r="H76" s="8"/>
    </row>
    <row r="77" spans="1:8" s="2" customFormat="1" x14ac:dyDescent="0.2">
      <c r="A77" s="10"/>
      <c r="B77" s="10"/>
      <c r="D77" s="9"/>
      <c r="E77" s="17"/>
      <c r="F77" s="17"/>
      <c r="G77" s="55"/>
      <c r="H77" s="8"/>
    </row>
    <row r="78" spans="1:8" s="2" customFormat="1" x14ac:dyDescent="0.2">
      <c r="A78" s="10"/>
      <c r="B78" s="10"/>
      <c r="D78" s="9"/>
      <c r="E78" s="17"/>
      <c r="F78" s="17"/>
      <c r="G78" s="55"/>
      <c r="H78" s="8"/>
    </row>
    <row r="79" spans="1:8" s="2" customFormat="1" x14ac:dyDescent="0.2">
      <c r="A79" s="10"/>
      <c r="B79" s="10"/>
      <c r="D79" s="9"/>
      <c r="E79" s="17"/>
      <c r="F79" s="17"/>
      <c r="G79" s="55"/>
      <c r="H79" s="8"/>
    </row>
    <row r="80" spans="1:8" s="2" customFormat="1" x14ac:dyDescent="0.2">
      <c r="A80" s="10"/>
      <c r="B80" s="10"/>
      <c r="D80" s="9"/>
      <c r="E80" s="17"/>
      <c r="F80" s="17"/>
      <c r="G80" s="55"/>
      <c r="H80" s="8"/>
    </row>
    <row r="81" spans="1:8" s="2" customFormat="1" x14ac:dyDescent="0.2">
      <c r="A81" s="10"/>
      <c r="B81" s="10"/>
      <c r="C81" s="15"/>
      <c r="D81" s="9"/>
      <c r="E81" s="17"/>
      <c r="F81" s="17"/>
      <c r="G81" s="55"/>
      <c r="H81" s="8"/>
    </row>
    <row r="82" spans="1:8" s="2" customFormat="1" x14ac:dyDescent="0.2">
      <c r="A82" s="10"/>
      <c r="B82" s="10"/>
      <c r="C82" s="15"/>
      <c r="D82" s="9"/>
      <c r="E82" s="17"/>
      <c r="F82" s="17"/>
      <c r="G82" s="55"/>
      <c r="H82" s="8"/>
    </row>
    <row r="83" spans="1:8" s="2" customFormat="1" x14ac:dyDescent="0.2">
      <c r="A83" s="10"/>
      <c r="B83" s="10"/>
      <c r="C83" s="15"/>
      <c r="D83" s="9"/>
      <c r="E83" s="8"/>
      <c r="F83" s="8"/>
      <c r="G83" s="55"/>
      <c r="H83" s="8"/>
    </row>
    <row r="84" spans="1:8" s="2" customFormat="1" x14ac:dyDescent="0.2">
      <c r="A84" s="10"/>
      <c r="B84" s="10"/>
      <c r="C84" s="15"/>
      <c r="D84" s="9"/>
      <c r="E84" s="17"/>
      <c r="F84" s="17"/>
      <c r="G84" s="55"/>
      <c r="H84" s="8"/>
    </row>
    <row r="85" spans="1:8" s="2" customFormat="1" x14ac:dyDescent="0.2">
      <c r="A85" s="10"/>
      <c r="B85" s="10"/>
      <c r="C85" s="15"/>
      <c r="D85" s="9"/>
      <c r="E85" s="17"/>
      <c r="F85" s="17"/>
      <c r="G85" s="55"/>
      <c r="H85" s="8"/>
    </row>
    <row r="86" spans="1:8" s="2" customFormat="1" x14ac:dyDescent="0.2">
      <c r="A86" s="10"/>
      <c r="B86" s="10"/>
      <c r="C86" s="15"/>
      <c r="D86" s="9"/>
      <c r="E86" s="17"/>
      <c r="F86" s="17"/>
      <c r="G86" s="55"/>
      <c r="H86" s="8"/>
    </row>
    <row r="87" spans="1:8" s="2" customFormat="1" x14ac:dyDescent="0.2">
      <c r="A87" s="10"/>
      <c r="B87" s="10"/>
      <c r="C87" s="15"/>
      <c r="D87" s="9"/>
      <c r="E87" s="18"/>
      <c r="F87" s="18"/>
      <c r="G87" s="55"/>
      <c r="H87" s="8"/>
    </row>
    <row r="88" spans="1:8" s="2" customFormat="1" x14ac:dyDescent="0.2">
      <c r="A88" s="10"/>
      <c r="B88" s="10"/>
      <c r="C88" s="15"/>
      <c r="D88" s="9"/>
      <c r="E88" s="17"/>
      <c r="F88" s="17"/>
      <c r="G88" s="55"/>
      <c r="H88" s="8"/>
    </row>
    <row r="89" spans="1:8" s="2" customFormat="1" x14ac:dyDescent="0.2">
      <c r="A89" s="10"/>
      <c r="B89" s="10"/>
      <c r="C89" s="15"/>
      <c r="D89" s="9"/>
      <c r="E89" s="17"/>
      <c r="F89" s="17"/>
      <c r="G89" s="55"/>
      <c r="H89" s="8"/>
    </row>
    <row r="90" spans="1:8" s="2" customFormat="1" x14ac:dyDescent="0.2">
      <c r="A90" s="10"/>
      <c r="B90" s="10"/>
      <c r="C90" s="15"/>
      <c r="D90" s="9"/>
      <c r="E90" s="17"/>
      <c r="F90" s="17"/>
      <c r="G90" s="55"/>
      <c r="H90" s="8"/>
    </row>
    <row r="91" spans="1:8" s="2" customFormat="1" x14ac:dyDescent="0.2">
      <c r="A91" s="10"/>
      <c r="B91" s="10"/>
      <c r="C91" s="15"/>
      <c r="D91" s="9"/>
      <c r="E91" s="17"/>
      <c r="F91" s="17"/>
      <c r="G91" s="55"/>
      <c r="H91" s="8"/>
    </row>
    <row r="92" spans="1:8" s="2" customFormat="1" x14ac:dyDescent="0.2">
      <c r="A92" s="10"/>
      <c r="B92" s="10"/>
      <c r="C92" s="15"/>
      <c r="D92" s="9"/>
      <c r="E92" s="17"/>
      <c r="F92" s="17"/>
      <c r="G92" s="55"/>
      <c r="H92" s="8"/>
    </row>
    <row r="93" spans="1:8" s="2" customFormat="1" x14ac:dyDescent="0.2">
      <c r="A93" s="10"/>
      <c r="B93" s="10"/>
      <c r="C93" s="15"/>
      <c r="D93" s="9"/>
      <c r="E93" s="17"/>
      <c r="F93" s="17"/>
      <c r="G93" s="55"/>
      <c r="H93" s="8"/>
    </row>
    <row r="94" spans="1:8" s="2" customFormat="1" x14ac:dyDescent="0.2">
      <c r="A94" s="10"/>
      <c r="B94" s="10"/>
      <c r="C94" s="15"/>
      <c r="D94" s="9"/>
      <c r="E94" s="17"/>
      <c r="F94" s="17"/>
      <c r="G94" s="55"/>
      <c r="H94" s="8"/>
    </row>
    <row r="95" spans="1:8" s="2" customFormat="1" x14ac:dyDescent="0.2">
      <c r="A95" s="10"/>
      <c r="B95" s="10"/>
      <c r="C95" s="15"/>
      <c r="D95" s="9"/>
      <c r="E95" s="17"/>
      <c r="F95" s="17"/>
      <c r="G95" s="55"/>
      <c r="H95" s="8"/>
    </row>
    <row r="96" spans="1:8" s="2" customFormat="1" x14ac:dyDescent="0.2">
      <c r="A96" s="10"/>
      <c r="B96" s="10"/>
      <c r="C96" s="15"/>
      <c r="D96" s="9"/>
      <c r="E96" s="17"/>
      <c r="F96" s="17"/>
      <c r="G96" s="55"/>
      <c r="H96" s="8"/>
    </row>
    <row r="97" spans="1:8" s="2" customFormat="1" x14ac:dyDescent="0.2">
      <c r="A97" s="10"/>
      <c r="B97" s="10"/>
      <c r="C97" s="15"/>
      <c r="D97" s="9"/>
      <c r="E97" s="17"/>
      <c r="F97" s="17"/>
      <c r="G97" s="55"/>
      <c r="H97" s="8"/>
    </row>
    <row r="98" spans="1:8" s="2" customFormat="1" x14ac:dyDescent="0.2">
      <c r="A98" s="10"/>
      <c r="B98" s="10"/>
      <c r="C98" s="15"/>
      <c r="D98" s="9"/>
      <c r="E98" s="17"/>
      <c r="F98" s="17"/>
      <c r="G98" s="55"/>
      <c r="H98" s="8"/>
    </row>
    <row r="99" spans="1:8" s="2" customFormat="1" x14ac:dyDescent="0.2">
      <c r="A99" s="10"/>
      <c r="B99" s="10"/>
      <c r="C99" s="15"/>
      <c r="D99" s="9"/>
      <c r="E99" s="17"/>
      <c r="F99" s="17"/>
      <c r="G99" s="55"/>
      <c r="H99" s="8"/>
    </row>
    <row r="100" spans="1:8" s="2" customFormat="1" x14ac:dyDescent="0.2">
      <c r="A100" s="10"/>
      <c r="B100" s="10"/>
      <c r="C100" s="15"/>
      <c r="D100" s="9"/>
      <c r="E100" s="17"/>
      <c r="F100" s="17"/>
      <c r="G100" s="55"/>
      <c r="H100" s="8"/>
    </row>
    <row r="101" spans="1:8" s="2" customFormat="1" x14ac:dyDescent="0.2">
      <c r="A101" s="10"/>
      <c r="B101" s="10"/>
      <c r="C101" s="15"/>
      <c r="D101" s="9"/>
      <c r="E101" s="17"/>
      <c r="F101" s="17"/>
      <c r="G101" s="55"/>
      <c r="H101" s="8"/>
    </row>
    <row r="102" spans="1:8" s="2" customFormat="1" x14ac:dyDescent="0.2">
      <c r="A102" s="10"/>
      <c r="B102" s="10"/>
      <c r="C102" s="15"/>
      <c r="D102" s="9"/>
      <c r="E102" s="17"/>
      <c r="F102" s="17"/>
      <c r="G102" s="55"/>
      <c r="H102" s="8"/>
    </row>
    <row r="103" spans="1:8" s="2" customFormat="1" x14ac:dyDescent="0.2">
      <c r="A103" s="10"/>
      <c r="B103" s="10"/>
      <c r="C103" s="15"/>
      <c r="D103" s="9"/>
      <c r="E103" s="17"/>
      <c r="F103" s="17"/>
      <c r="G103" s="55"/>
      <c r="H103" s="8"/>
    </row>
    <row r="104" spans="1:8" s="2" customFormat="1" x14ac:dyDescent="0.2">
      <c r="A104" s="10"/>
      <c r="B104" s="10"/>
      <c r="C104" s="15"/>
      <c r="D104" s="9"/>
      <c r="E104" s="17"/>
      <c r="F104" s="17"/>
      <c r="G104" s="55"/>
      <c r="H104" s="8"/>
    </row>
    <row r="105" spans="1:8" s="2" customFormat="1" x14ac:dyDescent="0.2">
      <c r="A105" s="10"/>
      <c r="B105" s="10"/>
      <c r="C105" s="15"/>
      <c r="D105" s="9"/>
      <c r="E105" s="17"/>
      <c r="F105" s="17"/>
      <c r="G105" s="55"/>
      <c r="H105" s="8"/>
    </row>
    <row r="106" spans="1:8" s="2" customFormat="1" x14ac:dyDescent="0.2">
      <c r="A106" s="10"/>
      <c r="B106" s="10"/>
      <c r="C106" s="15"/>
      <c r="D106" s="9"/>
      <c r="E106" s="17"/>
      <c r="F106" s="17"/>
      <c r="G106" s="55"/>
      <c r="H106" s="8"/>
    </row>
    <row r="107" spans="1:8" s="2" customFormat="1" x14ac:dyDescent="0.2">
      <c r="A107" s="10"/>
      <c r="B107" s="10"/>
      <c r="C107" s="15"/>
      <c r="D107" s="9"/>
      <c r="E107" s="17"/>
      <c r="F107" s="17"/>
      <c r="G107" s="55"/>
      <c r="H107" s="8"/>
    </row>
    <row r="108" spans="1:8" s="2" customFormat="1" x14ac:dyDescent="0.2">
      <c r="A108" s="10"/>
      <c r="B108" s="10"/>
      <c r="C108" s="15"/>
      <c r="D108" s="9"/>
      <c r="E108" s="17"/>
      <c r="F108" s="17"/>
      <c r="G108" s="55"/>
      <c r="H108" s="8"/>
    </row>
    <row r="109" spans="1:8" s="2" customFormat="1" x14ac:dyDescent="0.2">
      <c r="A109" s="10"/>
      <c r="B109" s="10"/>
      <c r="C109" s="15"/>
      <c r="D109" s="9"/>
      <c r="E109" s="17"/>
      <c r="F109" s="17"/>
      <c r="G109" s="55"/>
      <c r="H109" s="8"/>
    </row>
    <row r="110" spans="1:8" s="2" customFormat="1" x14ac:dyDescent="0.2">
      <c r="A110" s="10"/>
      <c r="B110" s="10"/>
      <c r="C110" s="15"/>
      <c r="D110" s="9"/>
      <c r="E110" s="17"/>
      <c r="F110" s="17"/>
      <c r="G110" s="55"/>
      <c r="H110" s="8"/>
    </row>
    <row r="111" spans="1:8" s="2" customFormat="1" x14ac:dyDescent="0.2">
      <c r="A111" s="10"/>
      <c r="B111" s="10"/>
      <c r="C111" s="15"/>
      <c r="D111" s="9"/>
      <c r="E111" s="17"/>
      <c r="F111" s="17"/>
      <c r="G111" s="55"/>
      <c r="H111" s="8"/>
    </row>
    <row r="112" spans="1:8" s="2" customFormat="1" x14ac:dyDescent="0.2">
      <c r="A112" s="10"/>
      <c r="B112" s="10"/>
      <c r="C112" s="15"/>
      <c r="D112" s="9"/>
      <c r="E112" s="17"/>
      <c r="F112" s="17"/>
      <c r="G112" s="55"/>
      <c r="H112" s="8"/>
    </row>
    <row r="113" spans="1:8" s="2" customFormat="1" x14ac:dyDescent="0.2">
      <c r="A113" s="10"/>
      <c r="B113" s="10"/>
      <c r="C113" s="15"/>
      <c r="D113" s="9"/>
      <c r="E113" s="17"/>
      <c r="F113" s="17"/>
      <c r="G113" s="55"/>
      <c r="H113" s="8"/>
    </row>
    <row r="114" spans="1:8" s="2" customFormat="1" x14ac:dyDescent="0.2">
      <c r="A114" s="10"/>
      <c r="B114" s="10"/>
      <c r="C114" s="15"/>
      <c r="D114" s="9"/>
      <c r="E114" s="17"/>
      <c r="F114" s="17"/>
      <c r="G114" s="55"/>
      <c r="H114" s="8"/>
    </row>
    <row r="115" spans="1:8" s="2" customFormat="1" x14ac:dyDescent="0.2">
      <c r="A115" s="10"/>
      <c r="B115" s="10"/>
      <c r="C115" s="15"/>
      <c r="D115" s="9"/>
      <c r="E115" s="8"/>
      <c r="F115" s="8"/>
      <c r="G115" s="55"/>
      <c r="H115" s="8"/>
    </row>
    <row r="116" spans="1:8" s="2" customFormat="1" x14ac:dyDescent="0.2">
      <c r="A116" s="10"/>
      <c r="B116" s="10"/>
      <c r="C116" s="15"/>
      <c r="D116" s="9"/>
      <c r="E116" s="17"/>
      <c r="F116" s="17"/>
      <c r="G116" s="55"/>
      <c r="H116" s="8"/>
    </row>
    <row r="117" spans="1:8" s="2" customFormat="1" x14ac:dyDescent="0.2">
      <c r="A117" s="10"/>
      <c r="B117" s="10"/>
      <c r="C117" s="15"/>
      <c r="D117" s="9"/>
      <c r="E117" s="17"/>
      <c r="F117" s="17"/>
      <c r="G117" s="55"/>
      <c r="H117" s="8"/>
    </row>
    <row r="118" spans="1:8" s="2" customFormat="1" x14ac:dyDescent="0.2">
      <c r="A118" s="10"/>
      <c r="B118" s="10"/>
      <c r="C118" s="15"/>
      <c r="D118" s="9"/>
      <c r="E118" s="17"/>
      <c r="F118" s="17"/>
      <c r="G118" s="55"/>
      <c r="H118" s="8"/>
    </row>
    <row r="119" spans="1:8" s="2" customFormat="1" x14ac:dyDescent="0.2">
      <c r="A119" s="10"/>
      <c r="B119" s="10"/>
      <c r="C119" s="8"/>
      <c r="D119" s="9"/>
      <c r="E119" s="17"/>
      <c r="F119" s="17"/>
      <c r="G119" s="55"/>
      <c r="H119" s="8"/>
    </row>
    <row r="120" spans="1:8" s="2" customFormat="1" x14ac:dyDescent="0.2">
      <c r="A120" s="10"/>
      <c r="B120" s="10"/>
      <c r="C120" s="8"/>
      <c r="D120" s="9"/>
      <c r="E120" s="17"/>
      <c r="F120" s="17"/>
      <c r="G120" s="55"/>
      <c r="H120" s="8"/>
    </row>
    <row r="121" spans="1:8" s="2" customFormat="1" x14ac:dyDescent="0.2">
      <c r="A121" s="10"/>
      <c r="B121" s="10"/>
      <c r="C121" s="8"/>
      <c r="D121" s="9"/>
      <c r="E121" s="17"/>
      <c r="F121" s="17"/>
      <c r="G121" s="55"/>
      <c r="H121" s="8"/>
    </row>
    <row r="122" spans="1:8" s="2" customFormat="1" x14ac:dyDescent="0.2">
      <c r="A122" s="10"/>
      <c r="B122" s="10"/>
      <c r="C122" s="8"/>
      <c r="D122" s="9"/>
      <c r="E122" s="17"/>
      <c r="F122" s="17"/>
      <c r="G122" s="55"/>
      <c r="H122" s="8"/>
    </row>
    <row r="123" spans="1:8" s="2" customFormat="1" x14ac:dyDescent="0.2">
      <c r="A123" s="10"/>
      <c r="B123" s="10"/>
      <c r="C123" s="8"/>
      <c r="D123" s="9"/>
      <c r="E123" s="17"/>
      <c r="F123" s="17"/>
      <c r="G123" s="55"/>
      <c r="H123" s="8"/>
    </row>
    <row r="124" spans="1:8" s="2" customFormat="1" x14ac:dyDescent="0.2">
      <c r="A124" s="10"/>
      <c r="B124" s="10"/>
      <c r="C124" s="8"/>
      <c r="D124" s="9"/>
      <c r="E124" s="17"/>
      <c r="F124" s="17"/>
      <c r="G124" s="55"/>
      <c r="H124" s="8"/>
    </row>
    <row r="125" spans="1:8" s="2" customFormat="1" x14ac:dyDescent="0.2">
      <c r="A125" s="10"/>
      <c r="B125" s="10"/>
      <c r="C125" s="8"/>
      <c r="D125" s="9"/>
      <c r="E125" s="17"/>
      <c r="F125" s="17"/>
      <c r="G125" s="55"/>
      <c r="H125" s="8"/>
    </row>
    <row r="126" spans="1:8" s="2" customFormat="1" x14ac:dyDescent="0.2">
      <c r="A126" s="10"/>
      <c r="B126" s="10"/>
      <c r="C126" s="8"/>
      <c r="D126" s="9"/>
      <c r="E126" s="17"/>
      <c r="F126" s="17"/>
      <c r="G126" s="55"/>
      <c r="H126" s="8"/>
    </row>
    <row r="127" spans="1:8" s="2" customFormat="1" x14ac:dyDescent="0.2">
      <c r="A127" s="10"/>
      <c r="B127" s="10"/>
      <c r="C127" s="15"/>
      <c r="D127" s="9"/>
      <c r="E127" s="17"/>
      <c r="F127" s="17"/>
      <c r="G127" s="55"/>
      <c r="H127" s="8"/>
    </row>
    <row r="128" spans="1:8" s="2" customFormat="1" x14ac:dyDescent="0.2">
      <c r="A128" s="10"/>
      <c r="B128" s="10"/>
      <c r="C128" s="15"/>
      <c r="D128" s="9"/>
      <c r="E128" s="17"/>
      <c r="F128" s="17"/>
      <c r="G128" s="55"/>
      <c r="H128" s="8"/>
    </row>
    <row r="129" spans="1:8" s="2" customFormat="1" x14ac:dyDescent="0.2">
      <c r="A129" s="10"/>
      <c r="B129" s="10"/>
      <c r="C129" s="15"/>
      <c r="D129" s="9"/>
      <c r="E129" s="17"/>
      <c r="F129" s="17"/>
      <c r="G129" s="55"/>
      <c r="H129" s="8"/>
    </row>
    <row r="130" spans="1:8" s="2" customFormat="1" x14ac:dyDescent="0.2">
      <c r="A130" s="10"/>
      <c r="B130" s="10"/>
      <c r="C130" s="15"/>
      <c r="D130" s="9"/>
      <c r="E130" s="17"/>
      <c r="F130" s="17"/>
      <c r="G130" s="55"/>
      <c r="H130" s="8"/>
    </row>
    <row r="131" spans="1:8" s="2" customFormat="1" x14ac:dyDescent="0.2">
      <c r="A131" s="10"/>
      <c r="B131" s="10"/>
      <c r="C131" s="15"/>
      <c r="D131" s="9"/>
      <c r="E131" s="17"/>
      <c r="F131" s="17"/>
      <c r="G131" s="55"/>
      <c r="H131" s="8"/>
    </row>
    <row r="132" spans="1:8" s="2" customFormat="1" x14ac:dyDescent="0.2">
      <c r="A132" s="10"/>
      <c r="B132" s="10"/>
      <c r="C132" s="15"/>
      <c r="D132" s="9"/>
      <c r="E132" s="17"/>
      <c r="F132" s="17"/>
      <c r="G132" s="55"/>
      <c r="H132" s="8"/>
    </row>
    <row r="133" spans="1:8" s="2" customFormat="1" x14ac:dyDescent="0.2">
      <c r="A133" s="10"/>
      <c r="B133" s="10"/>
      <c r="C133" s="15"/>
      <c r="D133" s="9"/>
      <c r="E133" s="17"/>
      <c r="F133" s="17"/>
      <c r="G133" s="55"/>
      <c r="H133" s="8"/>
    </row>
    <row r="134" spans="1:8" s="2" customFormat="1" x14ac:dyDescent="0.2">
      <c r="A134" s="10"/>
      <c r="B134" s="10"/>
      <c r="C134" s="15"/>
      <c r="D134" s="9"/>
      <c r="E134" s="17"/>
      <c r="F134" s="17"/>
      <c r="G134" s="55"/>
      <c r="H134" s="8"/>
    </row>
    <row r="135" spans="1:8" s="2" customFormat="1" x14ac:dyDescent="0.2">
      <c r="A135" s="10"/>
      <c r="B135" s="10"/>
      <c r="C135" s="15"/>
      <c r="D135" s="9"/>
      <c r="E135" s="17"/>
      <c r="F135" s="17"/>
      <c r="G135" s="55"/>
      <c r="H135" s="8"/>
    </row>
    <row r="136" spans="1:8" s="2" customFormat="1" x14ac:dyDescent="0.2">
      <c r="A136" s="10"/>
      <c r="B136" s="10"/>
      <c r="C136" s="15"/>
      <c r="D136" s="9"/>
      <c r="E136" s="17"/>
      <c r="F136" s="17"/>
      <c r="G136" s="55"/>
      <c r="H136" s="8"/>
    </row>
    <row r="137" spans="1:8" s="2" customFormat="1" x14ac:dyDescent="0.2">
      <c r="A137" s="10"/>
      <c r="B137" s="10"/>
      <c r="C137" s="15"/>
      <c r="D137" s="9"/>
      <c r="E137" s="17"/>
      <c r="F137" s="17"/>
      <c r="G137" s="55"/>
      <c r="H137" s="8"/>
    </row>
    <row r="138" spans="1:8" s="2" customFormat="1" x14ac:dyDescent="0.2">
      <c r="A138" s="10"/>
      <c r="B138" s="10"/>
      <c r="C138" s="15"/>
      <c r="D138" s="9"/>
      <c r="E138" s="17"/>
      <c r="F138" s="17"/>
      <c r="G138" s="55"/>
      <c r="H138" s="8"/>
    </row>
    <row r="139" spans="1:8" s="2" customFormat="1" x14ac:dyDescent="0.2">
      <c r="A139" s="10"/>
      <c r="B139" s="10"/>
      <c r="C139" s="15"/>
      <c r="D139" s="9"/>
      <c r="E139" s="17"/>
      <c r="F139" s="17"/>
      <c r="G139" s="55"/>
      <c r="H139" s="8"/>
    </row>
    <row r="140" spans="1:8" s="2" customFormat="1" x14ac:dyDescent="0.2">
      <c r="A140" s="10"/>
      <c r="B140" s="10"/>
      <c r="C140" s="15"/>
      <c r="D140" s="9"/>
      <c r="E140" s="17"/>
      <c r="F140" s="17"/>
      <c r="G140" s="55"/>
      <c r="H140" s="8"/>
    </row>
    <row r="141" spans="1:8" s="2" customFormat="1" x14ac:dyDescent="0.2">
      <c r="A141" s="10"/>
      <c r="B141" s="10"/>
      <c r="C141" s="15"/>
      <c r="D141" s="9"/>
      <c r="E141" s="17"/>
      <c r="F141" s="17"/>
      <c r="G141" s="55"/>
      <c r="H141" s="8"/>
    </row>
    <row r="142" spans="1:8" s="2" customFormat="1" x14ac:dyDescent="0.2">
      <c r="A142" s="10"/>
      <c r="B142" s="10"/>
      <c r="C142" s="15"/>
      <c r="D142" s="9"/>
      <c r="E142" s="17"/>
      <c r="F142" s="17"/>
      <c r="G142" s="55"/>
      <c r="H142" s="8"/>
    </row>
    <row r="143" spans="1:8" s="2" customFormat="1" x14ac:dyDescent="0.2">
      <c r="A143" s="10"/>
      <c r="B143" s="10"/>
      <c r="C143" s="15"/>
      <c r="D143" s="9"/>
      <c r="E143" s="17"/>
      <c r="F143" s="17"/>
      <c r="G143" s="55"/>
      <c r="H143" s="8"/>
    </row>
    <row r="144" spans="1:8" s="2" customFormat="1" x14ac:dyDescent="0.2">
      <c r="A144" s="10"/>
      <c r="B144" s="10"/>
      <c r="C144" s="15"/>
      <c r="D144" s="9"/>
      <c r="E144" s="17"/>
      <c r="F144" s="17"/>
      <c r="G144" s="55"/>
      <c r="H144" s="8"/>
    </row>
    <row r="145" spans="1:8" s="2" customFormat="1" x14ac:dyDescent="0.2">
      <c r="A145" s="10"/>
      <c r="B145" s="10"/>
      <c r="C145" s="15"/>
      <c r="D145" s="9"/>
      <c r="E145" s="17"/>
      <c r="F145" s="17"/>
      <c r="G145" s="55"/>
      <c r="H145" s="8"/>
    </row>
    <row r="146" spans="1:8" s="2" customFormat="1" x14ac:dyDescent="0.2">
      <c r="A146" s="10"/>
      <c r="B146" s="10"/>
      <c r="C146" s="15"/>
      <c r="D146" s="9"/>
      <c r="E146" s="17"/>
      <c r="F146" s="17"/>
      <c r="G146" s="55"/>
      <c r="H146" s="8"/>
    </row>
    <row r="147" spans="1:8" s="2" customFormat="1" x14ac:dyDescent="0.2">
      <c r="A147" s="10"/>
      <c r="B147" s="10"/>
      <c r="C147" s="15"/>
      <c r="D147" s="9"/>
      <c r="E147" s="17"/>
      <c r="F147" s="17"/>
      <c r="G147" s="55"/>
      <c r="H147" s="8"/>
    </row>
    <row r="148" spans="1:8" s="2" customFormat="1" x14ac:dyDescent="0.2">
      <c r="A148" s="10"/>
      <c r="B148" s="10"/>
      <c r="C148" s="15"/>
      <c r="D148" s="9"/>
      <c r="E148" s="17"/>
      <c r="F148" s="17"/>
      <c r="G148" s="55"/>
      <c r="H148" s="8"/>
    </row>
    <row r="149" spans="1:8" s="2" customFormat="1" x14ac:dyDescent="0.2">
      <c r="A149" s="10"/>
      <c r="B149" s="10"/>
      <c r="C149" s="15"/>
      <c r="D149" s="9"/>
      <c r="E149" s="17"/>
      <c r="F149" s="17"/>
      <c r="G149" s="55"/>
      <c r="H149" s="8"/>
    </row>
    <row r="150" spans="1:8" s="2" customFormat="1" x14ac:dyDescent="0.2">
      <c r="A150" s="10"/>
      <c r="B150" s="10"/>
      <c r="C150" s="15"/>
      <c r="D150" s="9"/>
      <c r="E150" s="17"/>
      <c r="F150" s="17"/>
      <c r="G150" s="55"/>
      <c r="H150" s="8"/>
    </row>
    <row r="151" spans="1:8" s="2" customFormat="1" x14ac:dyDescent="0.2">
      <c r="A151" s="10"/>
      <c r="B151" s="10"/>
      <c r="C151" s="15"/>
      <c r="D151" s="9"/>
      <c r="E151" s="17"/>
      <c r="F151" s="17"/>
      <c r="G151" s="55"/>
      <c r="H151" s="8"/>
    </row>
    <row r="152" spans="1:8" s="2" customFormat="1" x14ac:dyDescent="0.2">
      <c r="A152" s="10"/>
      <c r="B152" s="10"/>
      <c r="C152" s="15"/>
      <c r="D152" s="9"/>
      <c r="E152" s="17"/>
      <c r="F152" s="17"/>
      <c r="G152" s="55"/>
      <c r="H152" s="8"/>
    </row>
    <row r="153" spans="1:8" s="2" customFormat="1" x14ac:dyDescent="0.2">
      <c r="A153" s="10"/>
      <c r="B153" s="10"/>
      <c r="C153" s="15"/>
      <c r="D153" s="9"/>
      <c r="E153" s="17"/>
      <c r="F153" s="17"/>
      <c r="G153" s="55"/>
      <c r="H153" s="8"/>
    </row>
    <row r="154" spans="1:8" s="2" customFormat="1" x14ac:dyDescent="0.2">
      <c r="A154" s="10"/>
      <c r="B154" s="10"/>
      <c r="C154" s="15"/>
      <c r="D154" s="9"/>
      <c r="E154" s="17"/>
      <c r="F154" s="17"/>
      <c r="G154" s="55"/>
      <c r="H154" s="8"/>
    </row>
    <row r="155" spans="1:8" s="2" customFormat="1" x14ac:dyDescent="0.2">
      <c r="A155" s="10"/>
      <c r="B155" s="10"/>
      <c r="C155" s="15"/>
      <c r="D155" s="9"/>
      <c r="E155" s="17"/>
      <c r="F155" s="17"/>
      <c r="G155" s="55"/>
      <c r="H155" s="8"/>
    </row>
    <row r="156" spans="1:8" s="2" customFormat="1" x14ac:dyDescent="0.2">
      <c r="A156" s="10"/>
      <c r="B156" s="10"/>
      <c r="C156" s="15"/>
      <c r="D156" s="9"/>
      <c r="E156" s="17"/>
      <c r="F156" s="17"/>
      <c r="G156" s="55"/>
      <c r="H156" s="8"/>
    </row>
    <row r="157" spans="1:8" s="2" customFormat="1" x14ac:dyDescent="0.2">
      <c r="A157" s="10"/>
      <c r="B157" s="10"/>
      <c r="C157" s="15"/>
      <c r="D157" s="9"/>
      <c r="E157" s="17"/>
      <c r="F157" s="17"/>
      <c r="G157" s="55"/>
      <c r="H157" s="8"/>
    </row>
    <row r="158" spans="1:8" s="2" customFormat="1" x14ac:dyDescent="0.2">
      <c r="A158" s="10"/>
      <c r="B158" s="10"/>
      <c r="C158" s="15"/>
      <c r="D158" s="9"/>
      <c r="E158" s="17"/>
      <c r="F158" s="17"/>
      <c r="G158" s="55"/>
      <c r="H158" s="8"/>
    </row>
    <row r="159" spans="1:8" s="2" customFormat="1" x14ac:dyDescent="0.2">
      <c r="A159" s="10"/>
      <c r="B159" s="10"/>
      <c r="C159" s="15"/>
      <c r="D159" s="9"/>
      <c r="E159" s="17"/>
      <c r="F159" s="17"/>
      <c r="G159" s="55"/>
      <c r="H159" s="8"/>
    </row>
    <row r="160" spans="1:8" s="2" customFormat="1" x14ac:dyDescent="0.2">
      <c r="A160" s="10"/>
      <c r="B160" s="10"/>
      <c r="C160" s="57"/>
      <c r="D160" s="9"/>
      <c r="E160" s="17"/>
      <c r="F160" s="17"/>
      <c r="G160" s="55"/>
      <c r="H160" s="8"/>
    </row>
    <row r="161" spans="1:8" s="2" customFormat="1" x14ac:dyDescent="0.2">
      <c r="A161" s="10"/>
      <c r="B161" s="10"/>
      <c r="C161" s="57"/>
      <c r="D161" s="9"/>
      <c r="E161" s="17"/>
      <c r="F161" s="17"/>
      <c r="G161" s="55"/>
      <c r="H161" s="8"/>
    </row>
    <row r="162" spans="1:8" s="2" customFormat="1" x14ac:dyDescent="0.2">
      <c r="A162" s="10"/>
      <c r="B162" s="10"/>
      <c r="C162" s="57"/>
      <c r="D162" s="9"/>
      <c r="E162" s="17"/>
      <c r="F162" s="17"/>
      <c r="G162" s="55"/>
      <c r="H162" s="8"/>
    </row>
    <row r="163" spans="1:8" s="2" customFormat="1" x14ac:dyDescent="0.2">
      <c r="A163" s="10"/>
      <c r="B163" s="10"/>
      <c r="C163" s="57"/>
      <c r="D163" s="9"/>
      <c r="E163" s="17"/>
      <c r="F163" s="17"/>
      <c r="G163" s="55"/>
      <c r="H163" s="8"/>
    </row>
    <row r="164" spans="1:8" s="2" customFormat="1" x14ac:dyDescent="0.2">
      <c r="A164" s="10"/>
      <c r="B164" s="10"/>
      <c r="C164" s="15"/>
      <c r="D164" s="9"/>
      <c r="E164" s="17"/>
      <c r="F164" s="17"/>
      <c r="G164" s="55"/>
      <c r="H164" s="8"/>
    </row>
    <row r="165" spans="1:8" s="2" customFormat="1" x14ac:dyDescent="0.2">
      <c r="A165" s="10"/>
      <c r="B165" s="10"/>
      <c r="C165" s="15"/>
      <c r="D165" s="9"/>
      <c r="E165" s="17"/>
      <c r="F165" s="17"/>
      <c r="G165" s="55"/>
      <c r="H165" s="8"/>
    </row>
    <row r="166" spans="1:8" s="2" customFormat="1" x14ac:dyDescent="0.2">
      <c r="A166" s="10"/>
      <c r="B166" s="10"/>
      <c r="C166" s="15"/>
      <c r="D166" s="9"/>
      <c r="E166" s="17"/>
      <c r="F166" s="17"/>
      <c r="G166" s="55"/>
      <c r="H166" s="8"/>
    </row>
    <row r="167" spans="1:8" s="2" customFormat="1" x14ac:dyDescent="0.2">
      <c r="A167" s="10"/>
      <c r="B167" s="10"/>
      <c r="C167" s="15"/>
      <c r="D167" s="9"/>
      <c r="E167" s="17"/>
      <c r="F167" s="17"/>
      <c r="G167" s="55"/>
      <c r="H167" s="8"/>
    </row>
    <row r="168" spans="1:8" s="2" customFormat="1" x14ac:dyDescent="0.2">
      <c r="A168" s="10"/>
      <c r="B168" s="10"/>
      <c r="C168" s="15"/>
      <c r="D168" s="9"/>
      <c r="E168" s="17"/>
      <c r="F168" s="17"/>
      <c r="G168" s="55"/>
      <c r="H168" s="8"/>
    </row>
    <row r="169" spans="1:8" s="2" customFormat="1" x14ac:dyDescent="0.2">
      <c r="A169" s="10"/>
      <c r="B169" s="10"/>
      <c r="C169" s="15"/>
      <c r="D169" s="9"/>
      <c r="E169" s="17"/>
      <c r="F169" s="17"/>
      <c r="G169" s="55"/>
      <c r="H169" s="8"/>
    </row>
    <row r="170" spans="1:8" s="2" customFormat="1" x14ac:dyDescent="0.2">
      <c r="A170" s="10"/>
      <c r="B170" s="10"/>
      <c r="C170" s="15"/>
      <c r="D170" s="9"/>
      <c r="E170" s="17"/>
      <c r="F170" s="17"/>
      <c r="G170" s="55"/>
      <c r="H170" s="8"/>
    </row>
    <row r="171" spans="1:8" s="2" customFormat="1" x14ac:dyDescent="0.2">
      <c r="A171" s="10"/>
      <c r="B171" s="10"/>
      <c r="C171" s="15"/>
      <c r="D171" s="9"/>
      <c r="E171" s="17"/>
      <c r="F171" s="17"/>
      <c r="G171" s="55"/>
      <c r="H171" s="8"/>
    </row>
    <row r="172" spans="1:8" s="2" customFormat="1" x14ac:dyDescent="0.2">
      <c r="A172" s="10"/>
      <c r="B172" s="10"/>
      <c r="C172" s="15"/>
      <c r="D172" s="9"/>
      <c r="E172" s="17"/>
      <c r="F172" s="17"/>
      <c r="G172" s="55"/>
      <c r="H172" s="8"/>
    </row>
    <row r="173" spans="1:8" s="2" customFormat="1" x14ac:dyDescent="0.2">
      <c r="A173" s="10"/>
      <c r="B173" s="10"/>
      <c r="C173" s="15"/>
      <c r="D173" s="9"/>
      <c r="E173" s="17"/>
      <c r="F173" s="17"/>
      <c r="G173" s="55"/>
      <c r="H173" s="8"/>
    </row>
    <row r="174" spans="1:8" s="2" customFormat="1" x14ac:dyDescent="0.2">
      <c r="A174" s="10"/>
      <c r="B174" s="10"/>
      <c r="C174" s="15"/>
      <c r="D174" s="9"/>
      <c r="E174" s="17"/>
      <c r="F174" s="17"/>
      <c r="G174" s="55"/>
      <c r="H174" s="8"/>
    </row>
    <row r="175" spans="1:8" s="2" customFormat="1" x14ac:dyDescent="0.2">
      <c r="A175" s="10"/>
      <c r="B175" s="10"/>
      <c r="C175" s="15"/>
      <c r="D175" s="9"/>
      <c r="E175" s="17"/>
      <c r="F175" s="17"/>
      <c r="G175" s="55"/>
      <c r="H175" s="8"/>
    </row>
    <row r="176" spans="1:8" s="2" customFormat="1" x14ac:dyDescent="0.2">
      <c r="A176" s="10"/>
      <c r="B176" s="10"/>
      <c r="C176" s="15"/>
      <c r="D176" s="9"/>
      <c r="E176" s="17"/>
      <c r="F176" s="17"/>
      <c r="G176" s="55"/>
      <c r="H176" s="8"/>
    </row>
    <row r="177" spans="1:9" s="2" customFormat="1" x14ac:dyDescent="0.2">
      <c r="A177" s="10"/>
      <c r="B177" s="10"/>
      <c r="C177" s="15"/>
      <c r="D177" s="9"/>
      <c r="E177" s="17"/>
      <c r="F177" s="17"/>
      <c r="G177" s="55"/>
      <c r="H177" s="8"/>
    </row>
    <row r="178" spans="1:9" s="2" customFormat="1" x14ac:dyDescent="0.2">
      <c r="A178" s="10"/>
      <c r="B178" s="10"/>
      <c r="C178" s="15"/>
      <c r="D178" s="9"/>
      <c r="E178" s="17"/>
      <c r="F178" s="17"/>
      <c r="G178" s="55"/>
      <c r="H178" s="8"/>
    </row>
    <row r="179" spans="1:9" s="2" customFormat="1" x14ac:dyDescent="0.2">
      <c r="A179" s="10"/>
      <c r="B179" s="10"/>
      <c r="C179" s="15"/>
      <c r="D179" s="9"/>
      <c r="E179" s="17"/>
      <c r="F179" s="17"/>
      <c r="G179" s="55"/>
      <c r="H179" s="8"/>
    </row>
    <row r="180" spans="1:9" s="2" customFormat="1" x14ac:dyDescent="0.2">
      <c r="A180" s="10"/>
      <c r="B180" s="10"/>
      <c r="C180" s="15"/>
      <c r="D180" s="9"/>
      <c r="E180" s="17"/>
      <c r="F180" s="17"/>
      <c r="G180" s="55"/>
      <c r="H180" s="8"/>
      <c r="I180" s="8"/>
    </row>
    <row r="181" spans="1:9" s="2" customFormat="1" x14ac:dyDescent="0.2">
      <c r="A181" s="10"/>
      <c r="B181" s="10"/>
      <c r="C181" s="15"/>
      <c r="D181" s="9"/>
      <c r="E181" s="17"/>
      <c r="F181" s="17"/>
      <c r="G181" s="55"/>
      <c r="H181" s="8"/>
    </row>
    <row r="182" spans="1:9" s="2" customFormat="1" x14ac:dyDescent="0.2">
      <c r="A182" s="10"/>
      <c r="B182" s="10"/>
      <c r="C182" s="15"/>
      <c r="E182" s="17"/>
      <c r="F182" s="17"/>
      <c r="G182" s="55"/>
      <c r="H182" s="8"/>
    </row>
    <row r="183" spans="1:9" s="2" customFormat="1" x14ac:dyDescent="0.2">
      <c r="A183" s="10"/>
      <c r="B183" s="10"/>
      <c r="C183" s="15"/>
      <c r="D183" s="9"/>
      <c r="E183" s="17"/>
      <c r="F183" s="17"/>
      <c r="G183" s="55"/>
      <c r="H183" s="8"/>
    </row>
    <row r="184" spans="1:9" s="2" customFormat="1" x14ac:dyDescent="0.2">
      <c r="A184" s="10"/>
      <c r="B184" s="10"/>
      <c r="C184" s="15"/>
      <c r="D184" s="9"/>
      <c r="E184" s="22"/>
      <c r="F184" s="17"/>
      <c r="G184" s="55"/>
      <c r="H184" s="8"/>
      <c r="I184" s="8"/>
    </row>
    <row r="185" spans="1:9" s="2" customFormat="1" x14ac:dyDescent="0.2">
      <c r="A185" s="10"/>
      <c r="B185" s="10"/>
      <c r="C185" s="15"/>
      <c r="D185" s="9"/>
      <c r="E185" s="17"/>
      <c r="F185" s="17"/>
      <c r="G185" s="55"/>
      <c r="H185" s="8"/>
    </row>
    <row r="186" spans="1:9" s="2" customFormat="1" x14ac:dyDescent="0.2">
      <c r="A186" s="10"/>
      <c r="B186" s="10"/>
      <c r="C186" s="15"/>
      <c r="D186" s="9"/>
      <c r="E186" s="17"/>
      <c r="F186" s="17"/>
      <c r="G186" s="55"/>
      <c r="H186" s="8"/>
    </row>
    <row r="187" spans="1:9" s="2" customFormat="1" x14ac:dyDescent="0.2">
      <c r="A187" s="10"/>
      <c r="B187" s="10"/>
      <c r="C187" s="15"/>
      <c r="D187" s="9"/>
      <c r="E187" s="17"/>
      <c r="F187" s="17"/>
      <c r="G187" s="55"/>
      <c r="H187" s="8"/>
    </row>
    <row r="188" spans="1:9" s="2" customFormat="1" x14ac:dyDescent="0.2">
      <c r="A188" s="10"/>
      <c r="B188" s="10"/>
      <c r="C188" s="15"/>
      <c r="D188" s="9"/>
      <c r="E188" s="17"/>
      <c r="F188" s="17"/>
      <c r="G188" s="55"/>
      <c r="H188" s="8"/>
    </row>
    <row r="189" spans="1:9" s="2" customFormat="1" x14ac:dyDescent="0.2">
      <c r="A189" s="10"/>
      <c r="B189" s="10"/>
      <c r="C189" s="15"/>
      <c r="D189" s="9"/>
      <c r="E189" s="17"/>
      <c r="F189" s="17"/>
      <c r="G189" s="55"/>
      <c r="H189" s="8"/>
    </row>
    <row r="190" spans="1:9" s="2" customFormat="1" x14ac:dyDescent="0.2">
      <c r="A190" s="10"/>
      <c r="B190" s="10"/>
      <c r="C190" s="15"/>
      <c r="D190" s="9"/>
      <c r="E190" s="17"/>
      <c r="F190" s="17"/>
      <c r="G190" s="55"/>
      <c r="H190" s="8"/>
    </row>
    <row r="191" spans="1:9" s="2" customFormat="1" x14ac:dyDescent="0.2">
      <c r="A191" s="10"/>
      <c r="B191" s="10"/>
      <c r="C191" s="15"/>
      <c r="D191" s="9"/>
      <c r="E191" s="17"/>
      <c r="F191" s="17"/>
      <c r="G191" s="55"/>
      <c r="H191" s="8"/>
    </row>
    <row r="192" spans="1:9" s="2" customFormat="1" x14ac:dyDescent="0.2">
      <c r="A192" s="10"/>
      <c r="B192" s="10"/>
      <c r="C192" s="15"/>
      <c r="D192" s="9"/>
      <c r="E192" s="17"/>
      <c r="F192" s="17"/>
      <c r="G192" s="55"/>
      <c r="H192" s="8"/>
    </row>
    <row r="193" spans="1:8" s="2" customFormat="1" x14ac:dyDescent="0.2">
      <c r="A193" s="10"/>
      <c r="B193" s="10"/>
      <c r="C193" s="15"/>
      <c r="D193" s="9"/>
      <c r="E193" s="17"/>
      <c r="F193" s="17"/>
      <c r="G193" s="55"/>
      <c r="H193" s="8"/>
    </row>
    <row r="194" spans="1:8" s="2" customFormat="1" x14ac:dyDescent="0.2">
      <c r="A194" s="10"/>
      <c r="B194" s="10"/>
      <c r="C194" s="15"/>
      <c r="D194" s="9"/>
      <c r="E194" s="17"/>
      <c r="F194" s="17"/>
      <c r="G194" s="55"/>
      <c r="H194" s="8"/>
    </row>
    <row r="195" spans="1:8" s="2" customFormat="1" x14ac:dyDescent="0.2">
      <c r="A195" s="10"/>
      <c r="B195" s="10"/>
      <c r="C195" s="15"/>
      <c r="D195" s="9"/>
      <c r="E195" s="17"/>
      <c r="F195" s="17"/>
      <c r="G195" s="55"/>
      <c r="H195" s="8"/>
    </row>
    <row r="196" spans="1:8" s="2" customFormat="1" x14ac:dyDescent="0.2">
      <c r="A196" s="10"/>
      <c r="B196" s="10"/>
      <c r="C196" s="15"/>
      <c r="D196" s="9"/>
      <c r="E196" s="17"/>
      <c r="F196" s="17"/>
      <c r="G196" s="55"/>
      <c r="H196" s="8"/>
    </row>
    <row r="197" spans="1:8" s="2" customFormat="1" x14ac:dyDescent="0.2">
      <c r="A197" s="10"/>
      <c r="B197" s="10"/>
      <c r="C197" s="15"/>
      <c r="D197" s="9"/>
      <c r="E197" s="17"/>
      <c r="F197" s="17"/>
      <c r="G197" s="55"/>
      <c r="H197" s="8"/>
    </row>
    <row r="198" spans="1:8" s="2" customFormat="1" x14ac:dyDescent="0.2">
      <c r="A198" s="10"/>
      <c r="B198" s="10"/>
      <c r="C198" s="15"/>
      <c r="D198" s="9"/>
      <c r="E198" s="17"/>
      <c r="F198" s="17"/>
      <c r="G198" s="55"/>
      <c r="H198" s="8"/>
    </row>
    <row r="199" spans="1:8" s="2" customFormat="1" x14ac:dyDescent="0.2">
      <c r="A199" s="10"/>
      <c r="B199" s="10"/>
      <c r="C199" s="15"/>
      <c r="D199" s="9"/>
      <c r="E199" s="17"/>
      <c r="F199" s="17"/>
      <c r="G199" s="55"/>
      <c r="H199" s="8"/>
    </row>
    <row r="200" spans="1:8" s="2" customFormat="1" x14ac:dyDescent="0.2">
      <c r="A200" s="10"/>
      <c r="B200" s="10"/>
      <c r="C200" s="15"/>
      <c r="D200" s="9"/>
      <c r="E200" s="17"/>
      <c r="F200" s="17"/>
      <c r="G200" s="55"/>
      <c r="H200" s="8"/>
    </row>
    <row r="201" spans="1:8" s="2" customFormat="1" x14ac:dyDescent="0.2">
      <c r="A201" s="10"/>
      <c r="B201" s="10"/>
      <c r="C201" s="15"/>
      <c r="D201" s="9"/>
      <c r="E201" s="17"/>
      <c r="F201" s="17"/>
      <c r="G201" s="55"/>
      <c r="H201" s="8"/>
    </row>
    <row r="202" spans="1:8" s="2" customFormat="1" x14ac:dyDescent="0.2">
      <c r="A202" s="10"/>
      <c r="B202" s="10"/>
      <c r="C202" s="15"/>
      <c r="D202" s="9"/>
      <c r="E202" s="17"/>
      <c r="F202" s="17"/>
      <c r="G202" s="55"/>
      <c r="H202" s="8"/>
    </row>
    <row r="203" spans="1:8" s="2" customFormat="1" x14ac:dyDescent="0.2">
      <c r="A203" s="10"/>
      <c r="B203" s="10"/>
      <c r="C203" s="15"/>
      <c r="D203" s="9"/>
      <c r="E203" s="17"/>
      <c r="F203" s="17"/>
      <c r="G203" s="55"/>
      <c r="H203" s="8"/>
    </row>
    <row r="204" spans="1:8" s="2" customFormat="1" x14ac:dyDescent="0.2">
      <c r="A204" s="10"/>
      <c r="B204" s="10"/>
      <c r="C204" s="15"/>
      <c r="D204" s="9"/>
      <c r="E204" s="17"/>
      <c r="F204" s="17"/>
      <c r="G204" s="55"/>
      <c r="H204" s="8"/>
    </row>
    <row r="205" spans="1:8" s="2" customFormat="1" x14ac:dyDescent="0.2">
      <c r="A205" s="10"/>
      <c r="B205" s="10"/>
      <c r="C205" s="15"/>
      <c r="D205" s="9"/>
      <c r="E205" s="17"/>
      <c r="F205" s="17"/>
      <c r="G205" s="55"/>
      <c r="H205" s="8"/>
    </row>
    <row r="206" spans="1:8" s="2" customFormat="1" x14ac:dyDescent="0.2">
      <c r="A206" s="10"/>
      <c r="B206" s="10"/>
      <c r="C206" s="15"/>
      <c r="D206" s="9"/>
      <c r="E206" s="17"/>
      <c r="F206" s="17"/>
      <c r="G206" s="55"/>
      <c r="H206" s="8"/>
    </row>
    <row r="207" spans="1:8" s="2" customFormat="1" x14ac:dyDescent="0.2">
      <c r="A207" s="10"/>
      <c r="B207" s="10"/>
      <c r="C207" s="15"/>
      <c r="D207" s="9"/>
      <c r="E207" s="17"/>
      <c r="F207" s="17"/>
      <c r="G207" s="55"/>
      <c r="H207" s="8"/>
    </row>
    <row r="208" spans="1:8" s="2" customFormat="1" x14ac:dyDescent="0.2">
      <c r="A208" s="10"/>
      <c r="B208" s="10"/>
      <c r="C208" s="15"/>
      <c r="D208" s="9"/>
      <c r="E208" s="17"/>
      <c r="F208" s="17"/>
      <c r="G208" s="55"/>
      <c r="H208" s="8"/>
    </row>
    <row r="209" spans="1:8" s="2" customFormat="1" x14ac:dyDescent="0.2">
      <c r="A209" s="10"/>
      <c r="B209" s="10"/>
      <c r="C209" s="15"/>
      <c r="D209" s="9"/>
      <c r="E209" s="17"/>
      <c r="F209" s="17"/>
      <c r="G209" s="55"/>
      <c r="H209" s="8"/>
    </row>
    <row r="210" spans="1:8" s="2" customFormat="1" x14ac:dyDescent="0.2">
      <c r="A210" s="10"/>
      <c r="B210" s="10"/>
      <c r="C210" s="15"/>
      <c r="D210" s="9"/>
      <c r="E210" s="17"/>
      <c r="F210" s="17"/>
      <c r="G210" s="55"/>
      <c r="H210" s="8"/>
    </row>
    <row r="211" spans="1:8" s="2" customFormat="1" x14ac:dyDescent="0.2">
      <c r="A211" s="10"/>
      <c r="B211" s="10"/>
      <c r="C211" s="15"/>
      <c r="D211" s="9"/>
      <c r="E211" s="17"/>
      <c r="F211" s="17"/>
      <c r="G211" s="55"/>
      <c r="H211" s="8"/>
    </row>
    <row r="212" spans="1:8" s="2" customFormat="1" x14ac:dyDescent="0.2">
      <c r="A212" s="10"/>
      <c r="B212" s="10"/>
      <c r="C212" s="15"/>
      <c r="D212" s="9"/>
      <c r="E212" s="17"/>
      <c r="F212" s="17"/>
      <c r="G212" s="55"/>
      <c r="H212" s="8"/>
    </row>
    <row r="213" spans="1:8" s="2" customFormat="1" x14ac:dyDescent="0.2">
      <c r="A213" s="10"/>
      <c r="B213" s="10"/>
      <c r="C213" s="15"/>
      <c r="D213" s="9"/>
      <c r="E213" s="17"/>
      <c r="F213" s="17"/>
      <c r="G213" s="55"/>
      <c r="H213" s="8"/>
    </row>
    <row r="214" spans="1:8" s="2" customFormat="1" x14ac:dyDescent="0.2">
      <c r="A214" s="10"/>
      <c r="B214" s="10"/>
      <c r="C214" s="15"/>
      <c r="D214" s="9"/>
      <c r="E214" s="17"/>
      <c r="F214" s="17"/>
      <c r="G214" s="55"/>
      <c r="H214" s="8"/>
    </row>
    <row r="215" spans="1:8" s="2" customFormat="1" x14ac:dyDescent="0.2">
      <c r="A215" s="10"/>
      <c r="B215" s="10"/>
      <c r="C215" s="15"/>
      <c r="D215" s="9"/>
      <c r="E215" s="17"/>
      <c r="F215" s="17"/>
      <c r="G215" s="55"/>
      <c r="H215" s="8"/>
    </row>
    <row r="216" spans="1:8" s="2" customFormat="1" x14ac:dyDescent="0.2">
      <c r="A216" s="10"/>
      <c r="B216" s="10"/>
      <c r="C216" s="15"/>
      <c r="D216" s="9"/>
      <c r="E216" s="17"/>
      <c r="F216" s="17"/>
      <c r="G216" s="55"/>
      <c r="H216" s="8"/>
    </row>
    <row r="217" spans="1:8" s="2" customFormat="1" x14ac:dyDescent="0.2">
      <c r="A217" s="10"/>
      <c r="B217" s="10"/>
      <c r="C217" s="15"/>
      <c r="D217" s="9"/>
      <c r="E217" s="17"/>
      <c r="F217" s="17"/>
      <c r="G217" s="55"/>
      <c r="H217" s="8"/>
    </row>
    <row r="218" spans="1:8" s="2" customFormat="1" x14ac:dyDescent="0.2">
      <c r="A218" s="10"/>
      <c r="B218" s="10"/>
      <c r="C218" s="15"/>
      <c r="D218" s="9"/>
      <c r="E218" s="17"/>
      <c r="F218" s="17"/>
      <c r="G218" s="55"/>
      <c r="H218" s="8"/>
    </row>
    <row r="219" spans="1:8" s="2" customFormat="1" x14ac:dyDescent="0.2">
      <c r="A219" s="10"/>
      <c r="B219" s="10"/>
      <c r="C219" s="15"/>
      <c r="D219" s="9"/>
      <c r="E219" s="17"/>
      <c r="F219" s="17"/>
      <c r="G219" s="55"/>
      <c r="H219" s="8"/>
    </row>
    <row r="220" spans="1:8" s="2" customFormat="1" x14ac:dyDescent="0.2">
      <c r="A220" s="10"/>
      <c r="B220" s="10"/>
      <c r="C220" s="15"/>
      <c r="D220" s="9"/>
      <c r="E220" s="17"/>
      <c r="F220" s="17"/>
      <c r="G220" s="55"/>
      <c r="H220" s="8"/>
    </row>
    <row r="221" spans="1:8" s="2" customFormat="1" x14ac:dyDescent="0.2">
      <c r="A221" s="10"/>
      <c r="B221" s="10"/>
      <c r="C221" s="15"/>
      <c r="D221" s="9"/>
      <c r="E221" s="17"/>
      <c r="F221" s="17"/>
      <c r="G221" s="55"/>
      <c r="H221" s="8"/>
    </row>
    <row r="222" spans="1:8" s="2" customFormat="1" x14ac:dyDescent="0.2">
      <c r="A222" s="10"/>
      <c r="B222" s="10"/>
      <c r="C222" s="15"/>
      <c r="D222" s="9"/>
      <c r="E222" s="17"/>
      <c r="F222" s="17"/>
      <c r="G222" s="55"/>
      <c r="H222" s="8"/>
    </row>
    <row r="223" spans="1:8" s="2" customFormat="1" x14ac:dyDescent="0.2">
      <c r="A223" s="10"/>
      <c r="B223" s="10"/>
      <c r="C223" s="15"/>
      <c r="D223" s="9"/>
      <c r="E223" s="17"/>
      <c r="F223" s="17"/>
      <c r="G223" s="55"/>
      <c r="H223" s="8"/>
    </row>
    <row r="224" spans="1:8" s="2" customFormat="1" x14ac:dyDescent="0.2">
      <c r="A224" s="10"/>
      <c r="B224" s="10"/>
      <c r="C224" s="8"/>
      <c r="D224" s="9"/>
      <c r="E224" s="17"/>
      <c r="F224" s="17"/>
      <c r="G224" s="55"/>
      <c r="H224" s="8"/>
    </row>
    <row r="225" spans="1:8" s="2" customFormat="1" x14ac:dyDescent="0.2">
      <c r="A225" s="10"/>
      <c r="B225" s="10"/>
      <c r="C225" s="8"/>
      <c r="D225" s="9"/>
      <c r="E225" s="17"/>
      <c r="F225" s="17"/>
      <c r="G225" s="55"/>
      <c r="H225" s="8"/>
    </row>
    <row r="226" spans="1:8" s="2" customFormat="1" x14ac:dyDescent="0.2">
      <c r="A226" s="10"/>
      <c r="B226" s="10"/>
      <c r="C226" s="15"/>
      <c r="D226" s="9"/>
      <c r="E226" s="17"/>
      <c r="F226" s="17"/>
      <c r="G226" s="55"/>
      <c r="H226" s="8"/>
    </row>
    <row r="227" spans="1:8" s="2" customFormat="1" x14ac:dyDescent="0.2">
      <c r="A227" s="10"/>
      <c r="B227" s="10"/>
      <c r="C227" s="15"/>
      <c r="D227" s="9"/>
      <c r="E227" s="17"/>
      <c r="F227" s="17"/>
      <c r="G227" s="55"/>
      <c r="H227" s="8"/>
    </row>
    <row r="228" spans="1:8" s="2" customFormat="1" x14ac:dyDescent="0.2">
      <c r="A228" s="10"/>
      <c r="B228" s="10"/>
      <c r="C228" s="15"/>
      <c r="D228" s="9"/>
      <c r="E228" s="17"/>
      <c r="F228" s="17"/>
      <c r="G228" s="55"/>
      <c r="H228" s="8"/>
    </row>
    <row r="229" spans="1:8" s="2" customFormat="1" x14ac:dyDescent="0.2">
      <c r="A229" s="10"/>
      <c r="B229" s="10"/>
      <c r="C229" s="15"/>
      <c r="D229" s="9"/>
      <c r="E229" s="17"/>
      <c r="F229" s="17"/>
      <c r="G229" s="55"/>
      <c r="H229" s="8"/>
    </row>
    <row r="230" spans="1:8" s="2" customFormat="1" x14ac:dyDescent="0.2">
      <c r="A230" s="10"/>
      <c r="B230" s="10"/>
      <c r="C230" s="15"/>
      <c r="D230" s="9"/>
      <c r="E230" s="17"/>
      <c r="F230" s="17"/>
      <c r="G230" s="55"/>
      <c r="H230" s="8"/>
    </row>
    <row r="231" spans="1:8" s="2" customFormat="1" x14ac:dyDescent="0.2">
      <c r="A231" s="10"/>
      <c r="B231" s="10"/>
      <c r="C231" s="15"/>
      <c r="D231" s="9"/>
      <c r="E231" s="17"/>
      <c r="F231" s="17"/>
      <c r="G231" s="55"/>
      <c r="H231" s="8"/>
    </row>
    <row r="232" spans="1:8" s="2" customFormat="1" x14ac:dyDescent="0.2">
      <c r="A232" s="10"/>
      <c r="B232" s="10"/>
      <c r="C232" s="15"/>
      <c r="D232" s="9"/>
      <c r="E232" s="17"/>
      <c r="F232" s="17"/>
      <c r="G232" s="55"/>
      <c r="H232" s="8"/>
    </row>
    <row r="233" spans="1:8" s="2" customFormat="1" x14ac:dyDescent="0.2">
      <c r="A233" s="10"/>
      <c r="B233" s="10"/>
      <c r="C233" s="15"/>
      <c r="D233" s="9"/>
      <c r="E233" s="17"/>
      <c r="F233" s="17"/>
      <c r="G233" s="55"/>
      <c r="H233" s="8"/>
    </row>
    <row r="234" spans="1:8" s="2" customFormat="1" x14ac:dyDescent="0.2">
      <c r="A234" s="10"/>
      <c r="B234" s="10"/>
      <c r="C234" s="15"/>
      <c r="D234" s="9"/>
      <c r="E234" s="17"/>
      <c r="F234" s="17"/>
      <c r="G234" s="55"/>
      <c r="H234" s="8"/>
    </row>
    <row r="235" spans="1:8" s="2" customFormat="1" x14ac:dyDescent="0.2">
      <c r="A235" s="10"/>
      <c r="B235" s="10"/>
      <c r="C235" s="15"/>
      <c r="D235" s="9"/>
      <c r="E235" s="17"/>
      <c r="F235" s="17"/>
      <c r="G235" s="55"/>
      <c r="H235" s="8"/>
    </row>
    <row r="236" spans="1:8" s="2" customFormat="1" x14ac:dyDescent="0.2">
      <c r="A236" s="10"/>
      <c r="B236" s="10"/>
      <c r="C236" s="15"/>
      <c r="D236" s="9"/>
      <c r="E236" s="17"/>
      <c r="F236" s="17"/>
      <c r="G236" s="55"/>
      <c r="H236" s="8"/>
    </row>
    <row r="237" spans="1:8" s="2" customFormat="1" x14ac:dyDescent="0.2">
      <c r="A237" s="10"/>
      <c r="B237" s="10"/>
      <c r="C237" s="15"/>
      <c r="D237" s="9"/>
      <c r="E237" s="17"/>
      <c r="F237" s="17"/>
      <c r="G237" s="55"/>
      <c r="H237" s="8"/>
    </row>
    <row r="238" spans="1:8" s="2" customFormat="1" x14ac:dyDescent="0.2">
      <c r="A238" s="10"/>
      <c r="B238" s="10"/>
      <c r="C238" s="15"/>
      <c r="D238" s="9"/>
      <c r="E238" s="17"/>
      <c r="F238" s="17"/>
      <c r="G238" s="55"/>
      <c r="H238" s="8"/>
    </row>
    <row r="239" spans="1:8" s="2" customFormat="1" x14ac:dyDescent="0.2">
      <c r="A239" s="10"/>
      <c r="B239" s="10"/>
      <c r="C239" s="15"/>
      <c r="D239" s="9"/>
      <c r="E239" s="17"/>
      <c r="F239" s="17"/>
      <c r="G239" s="55"/>
      <c r="H239" s="8"/>
    </row>
    <row r="240" spans="1:8" s="2" customFormat="1" x14ac:dyDescent="0.2">
      <c r="A240" s="10"/>
      <c r="B240" s="10"/>
      <c r="C240" s="15"/>
      <c r="D240" s="9"/>
      <c r="E240" s="17"/>
      <c r="F240" s="17"/>
      <c r="G240" s="55"/>
      <c r="H240" s="8"/>
    </row>
    <row r="241" spans="1:8" s="2" customFormat="1" x14ac:dyDescent="0.2">
      <c r="A241" s="10"/>
      <c r="B241" s="10"/>
      <c r="C241" s="15"/>
      <c r="D241" s="9"/>
      <c r="E241" s="17"/>
      <c r="F241" s="17"/>
      <c r="G241" s="55"/>
      <c r="H241" s="8"/>
    </row>
    <row r="242" spans="1:8" s="2" customFormat="1" x14ac:dyDescent="0.2">
      <c r="A242" s="10"/>
      <c r="B242" s="10"/>
      <c r="C242" s="15"/>
      <c r="D242" s="9"/>
      <c r="E242" s="17"/>
      <c r="F242" s="17"/>
      <c r="G242" s="55"/>
      <c r="H242" s="8"/>
    </row>
    <row r="243" spans="1:8" s="2" customFormat="1" x14ac:dyDescent="0.2">
      <c r="A243" s="10"/>
      <c r="B243" s="10"/>
      <c r="C243" s="15"/>
      <c r="D243" s="9"/>
      <c r="E243" s="17"/>
      <c r="F243" s="17"/>
      <c r="G243" s="55"/>
      <c r="H243" s="8"/>
    </row>
    <row r="244" spans="1:8" s="2" customFormat="1" x14ac:dyDescent="0.2">
      <c r="A244" s="10"/>
      <c r="B244" s="10"/>
      <c r="C244" s="15"/>
      <c r="D244" s="9"/>
      <c r="E244" s="17"/>
      <c r="F244" s="17"/>
      <c r="G244" s="55"/>
      <c r="H244" s="8"/>
    </row>
    <row r="245" spans="1:8" s="2" customFormat="1" x14ac:dyDescent="0.2">
      <c r="A245" s="10"/>
      <c r="B245" s="10"/>
      <c r="C245" s="15"/>
      <c r="D245" s="9"/>
      <c r="E245" s="17"/>
      <c r="F245" s="17"/>
      <c r="G245" s="55"/>
      <c r="H245" s="8"/>
    </row>
    <row r="246" spans="1:8" s="2" customFormat="1" x14ac:dyDescent="0.2">
      <c r="A246" s="10"/>
      <c r="B246" s="10"/>
      <c r="C246" s="15"/>
      <c r="D246" s="9"/>
      <c r="E246" s="17"/>
      <c r="F246" s="17"/>
      <c r="G246" s="55"/>
      <c r="H246" s="8"/>
    </row>
    <row r="247" spans="1:8" s="2" customFormat="1" x14ac:dyDescent="0.2">
      <c r="A247" s="10"/>
      <c r="B247" s="10"/>
      <c r="C247" s="15"/>
      <c r="D247" s="9"/>
      <c r="E247" s="17"/>
      <c r="F247" s="17"/>
      <c r="G247" s="55"/>
      <c r="H247" s="8"/>
    </row>
    <row r="248" spans="1:8" s="2" customFormat="1" x14ac:dyDescent="0.2">
      <c r="A248" s="10"/>
      <c r="B248" s="10"/>
      <c r="C248" s="15"/>
      <c r="D248" s="9"/>
      <c r="E248" s="17"/>
      <c r="F248" s="17"/>
      <c r="G248" s="55"/>
      <c r="H248" s="8"/>
    </row>
    <row r="249" spans="1:8" s="2" customFormat="1" x14ac:dyDescent="0.2">
      <c r="A249" s="10"/>
      <c r="B249" s="10"/>
      <c r="C249" s="15"/>
      <c r="D249" s="9"/>
      <c r="E249" s="18"/>
      <c r="F249" s="18"/>
      <c r="G249" s="55"/>
      <c r="H249" s="8"/>
    </row>
    <row r="250" spans="1:8" s="2" customFormat="1" x14ac:dyDescent="0.2">
      <c r="A250" s="10"/>
      <c r="B250" s="10"/>
      <c r="C250" s="15"/>
      <c r="D250" s="9"/>
      <c r="E250" s="17"/>
      <c r="F250" s="17"/>
      <c r="G250" s="55"/>
      <c r="H250" s="8"/>
    </row>
    <row r="251" spans="1:8" s="2" customFormat="1" x14ac:dyDescent="0.2">
      <c r="A251" s="10"/>
      <c r="B251" s="10"/>
      <c r="C251" s="15"/>
      <c r="D251" s="9"/>
      <c r="E251" s="17"/>
      <c r="F251" s="17"/>
      <c r="G251" s="55"/>
      <c r="H251" s="8"/>
    </row>
    <row r="252" spans="1:8" s="2" customFormat="1" x14ac:dyDescent="0.2">
      <c r="A252" s="10"/>
      <c r="B252" s="10"/>
      <c r="C252" s="15"/>
      <c r="D252" s="9"/>
      <c r="E252" s="17"/>
      <c r="F252" s="17"/>
      <c r="G252" s="55"/>
      <c r="H252" s="8"/>
    </row>
    <row r="253" spans="1:8" s="2" customFormat="1" x14ac:dyDescent="0.2">
      <c r="A253" s="10"/>
      <c r="B253" s="10"/>
      <c r="C253" s="15"/>
      <c r="D253" s="9"/>
      <c r="E253" s="17"/>
      <c r="F253" s="17"/>
      <c r="G253" s="55"/>
      <c r="H253" s="8"/>
    </row>
    <row r="254" spans="1:8" s="2" customFormat="1" x14ac:dyDescent="0.2">
      <c r="A254" s="10"/>
      <c r="B254" s="10"/>
      <c r="C254" s="15"/>
      <c r="D254" s="9"/>
      <c r="E254" s="17"/>
      <c r="F254" s="17"/>
      <c r="G254" s="55"/>
      <c r="H254" s="8"/>
    </row>
    <row r="255" spans="1:8" s="2" customFormat="1" x14ac:dyDescent="0.2">
      <c r="A255" s="10"/>
      <c r="B255" s="10"/>
      <c r="C255" s="15"/>
      <c r="D255" s="9"/>
      <c r="E255" s="17"/>
      <c r="F255" s="17"/>
      <c r="G255" s="55"/>
      <c r="H255" s="8"/>
    </row>
    <row r="256" spans="1:8" s="2" customFormat="1" x14ac:dyDescent="0.2">
      <c r="A256" s="10"/>
      <c r="B256" s="10"/>
      <c r="C256" s="15"/>
      <c r="D256" s="9"/>
      <c r="E256" s="17"/>
      <c r="F256" s="17"/>
      <c r="G256" s="55"/>
      <c r="H256" s="8"/>
    </row>
    <row r="257" spans="1:9" s="2" customFormat="1" x14ac:dyDescent="0.2">
      <c r="A257" s="10"/>
      <c r="B257" s="10"/>
      <c r="C257" s="15"/>
      <c r="D257" s="9"/>
      <c r="E257" s="17"/>
      <c r="F257" s="17"/>
      <c r="G257" s="55"/>
      <c r="H257" s="8"/>
    </row>
    <row r="258" spans="1:9" s="2" customFormat="1" x14ac:dyDescent="0.2">
      <c r="A258" s="10"/>
      <c r="B258" s="10"/>
      <c r="C258" s="15"/>
      <c r="D258" s="9"/>
      <c r="E258" s="17"/>
      <c r="F258" s="17"/>
      <c r="G258" s="55"/>
      <c r="H258" s="8"/>
    </row>
    <row r="259" spans="1:9" s="2" customFormat="1" x14ac:dyDescent="0.2">
      <c r="A259" s="10"/>
      <c r="B259" s="10"/>
      <c r="C259" s="15"/>
      <c r="D259" s="9"/>
      <c r="E259" s="17"/>
      <c r="F259" s="17"/>
      <c r="G259" s="55"/>
      <c r="H259" s="8"/>
    </row>
    <row r="260" spans="1:9" s="2" customFormat="1" x14ac:dyDescent="0.2">
      <c r="A260" s="10"/>
      <c r="B260" s="10"/>
      <c r="C260" s="15"/>
      <c r="D260" s="9"/>
      <c r="E260" s="17"/>
      <c r="F260" s="17"/>
      <c r="G260" s="55"/>
      <c r="H260" s="8"/>
    </row>
    <row r="261" spans="1:9" s="2" customFormat="1" x14ac:dyDescent="0.2">
      <c r="A261" s="10"/>
      <c r="B261" s="10"/>
      <c r="C261" s="15"/>
      <c r="D261" s="9"/>
      <c r="E261" s="17"/>
      <c r="F261" s="17"/>
      <c r="G261" s="55"/>
      <c r="H261" s="8"/>
    </row>
    <row r="262" spans="1:9" s="2" customFormat="1" x14ac:dyDescent="0.2">
      <c r="A262" s="10"/>
      <c r="B262" s="10"/>
      <c r="C262" s="15"/>
      <c r="D262" s="9"/>
      <c r="H262" s="8"/>
    </row>
    <row r="263" spans="1:9" s="2" customFormat="1" x14ac:dyDescent="0.2">
      <c r="A263" s="10"/>
      <c r="B263" s="10"/>
      <c r="C263" s="15"/>
      <c r="D263" s="9"/>
      <c r="E263" s="17"/>
      <c r="F263" s="17"/>
      <c r="G263" s="55"/>
      <c r="H263" s="8"/>
    </row>
    <row r="264" spans="1:9" s="2" customFormat="1" x14ac:dyDescent="0.2">
      <c r="A264" s="10"/>
      <c r="B264" s="10"/>
      <c r="C264" s="15"/>
      <c r="D264" s="9"/>
      <c r="E264" s="17"/>
      <c r="F264" s="17"/>
      <c r="G264" s="55"/>
      <c r="H264" s="8"/>
    </row>
    <row r="265" spans="1:9" s="2" customFormat="1" x14ac:dyDescent="0.2">
      <c r="A265" s="10"/>
      <c r="B265" s="10"/>
      <c r="C265" s="15"/>
      <c r="D265" s="9"/>
      <c r="E265" s="17"/>
      <c r="F265" s="17"/>
      <c r="G265" s="55"/>
      <c r="H265" s="8"/>
    </row>
    <row r="266" spans="1:9" s="2" customFormat="1" x14ac:dyDescent="0.2">
      <c r="A266" s="10"/>
      <c r="B266" s="10"/>
      <c r="C266" s="15"/>
      <c r="D266" s="9"/>
      <c r="E266" s="17"/>
      <c r="F266" s="17"/>
      <c r="G266" s="55"/>
      <c r="H266" s="8"/>
    </row>
    <row r="267" spans="1:9" s="2" customFormat="1" x14ac:dyDescent="0.2">
      <c r="A267" s="10"/>
      <c r="B267" s="10"/>
      <c r="C267" s="15"/>
      <c r="D267" s="8"/>
      <c r="E267" s="17"/>
      <c r="F267" s="17"/>
      <c r="G267" s="55"/>
      <c r="H267" s="8"/>
    </row>
    <row r="268" spans="1:9" s="2" customFormat="1" x14ac:dyDescent="0.2">
      <c r="A268" s="10"/>
      <c r="B268" s="10"/>
      <c r="C268" s="15"/>
      <c r="D268" s="8"/>
      <c r="E268" s="17"/>
      <c r="F268" s="17"/>
      <c r="G268" s="55"/>
      <c r="H268" s="8"/>
    </row>
    <row r="269" spans="1:9" s="4" customFormat="1" x14ac:dyDescent="0.2">
      <c r="A269" s="10"/>
      <c r="B269" s="10"/>
      <c r="C269" s="15"/>
      <c r="D269" s="8"/>
      <c r="E269" s="17"/>
      <c r="F269" s="17"/>
      <c r="G269" s="55"/>
      <c r="H269" s="8"/>
      <c r="I269" s="2"/>
    </row>
    <row r="270" spans="1:9" s="4" customFormat="1" x14ac:dyDescent="0.2">
      <c r="A270" s="10"/>
      <c r="B270" s="10"/>
      <c r="C270" s="57"/>
      <c r="D270" s="8"/>
      <c r="E270" s="17"/>
      <c r="F270" s="17"/>
      <c r="G270" s="55"/>
      <c r="H270" s="8"/>
      <c r="I270" s="2"/>
    </row>
    <row r="271" spans="1:9" s="4" customFormat="1" x14ac:dyDescent="0.2">
      <c r="A271" s="10"/>
      <c r="B271" s="10"/>
      <c r="C271" s="15"/>
      <c r="D271" s="8"/>
      <c r="E271" s="18"/>
      <c r="F271" s="18"/>
      <c r="G271" s="55"/>
      <c r="H271" s="8"/>
    </row>
    <row r="272" spans="1:9" s="4" customFormat="1" x14ac:dyDescent="0.2">
      <c r="A272" s="10"/>
      <c r="B272" s="10"/>
      <c r="C272" s="15"/>
      <c r="D272" s="9"/>
      <c r="H272" s="8"/>
    </row>
    <row r="273" spans="1:9" s="4" customFormat="1" x14ac:dyDescent="0.2">
      <c r="A273" s="10"/>
      <c r="B273" s="10"/>
      <c r="C273" s="15"/>
      <c r="D273" s="9"/>
      <c r="E273" s="17"/>
      <c r="F273" s="17"/>
      <c r="G273" s="55"/>
      <c r="H273" s="8"/>
    </row>
    <row r="274" spans="1:9" s="2" customFormat="1" x14ac:dyDescent="0.2">
      <c r="A274" s="10"/>
      <c r="B274" s="10"/>
      <c r="C274" s="15"/>
      <c r="D274" s="9"/>
      <c r="E274" s="17"/>
      <c r="F274" s="17"/>
      <c r="G274" s="55"/>
      <c r="H274" s="8"/>
      <c r="I274" s="4"/>
    </row>
    <row r="275" spans="1:9" s="2" customFormat="1" x14ac:dyDescent="0.2">
      <c r="A275" s="10"/>
      <c r="B275" s="10"/>
      <c r="C275" s="15"/>
      <c r="D275" s="9"/>
      <c r="E275" s="17"/>
      <c r="F275" s="17"/>
      <c r="G275" s="55"/>
      <c r="H275" s="8"/>
      <c r="I275" s="4"/>
    </row>
    <row r="276" spans="1:9" s="2" customFormat="1" x14ac:dyDescent="0.2">
      <c r="A276" s="10"/>
      <c r="B276" s="10"/>
      <c r="C276" s="15"/>
      <c r="D276" s="9"/>
      <c r="E276" s="17"/>
      <c r="F276" s="17"/>
      <c r="G276" s="55"/>
      <c r="H276" s="8"/>
      <c r="I276" s="4"/>
    </row>
    <row r="277" spans="1:9" s="2" customFormat="1" x14ac:dyDescent="0.2">
      <c r="A277" s="10"/>
      <c r="B277" s="10"/>
      <c r="C277" s="15"/>
      <c r="D277" s="9"/>
      <c r="E277" s="17"/>
      <c r="F277" s="17"/>
      <c r="G277" s="55"/>
      <c r="H277" s="8"/>
      <c r="I277" s="4"/>
    </row>
    <row r="278" spans="1:9" s="2" customFormat="1" x14ac:dyDescent="0.2">
      <c r="A278" s="10"/>
      <c r="B278" s="10"/>
      <c r="C278" s="15"/>
      <c r="D278" s="9"/>
      <c r="E278" s="17"/>
      <c r="F278" s="17"/>
      <c r="G278" s="55"/>
      <c r="H278" s="8"/>
      <c r="I278" s="4"/>
    </row>
    <row r="279" spans="1:9" s="2" customFormat="1" x14ac:dyDescent="0.2">
      <c r="A279" s="10"/>
      <c r="B279" s="10"/>
      <c r="C279" s="15"/>
      <c r="D279" s="9"/>
      <c r="E279" s="17"/>
      <c r="F279" s="17"/>
      <c r="G279" s="55"/>
      <c r="H279" s="8"/>
      <c r="I279" s="4"/>
    </row>
    <row r="280" spans="1:9" s="2" customFormat="1" x14ac:dyDescent="0.2">
      <c r="A280" s="10"/>
      <c r="B280" s="10"/>
      <c r="C280" s="15"/>
      <c r="D280" s="9"/>
      <c r="E280" s="17"/>
      <c r="F280" s="17"/>
      <c r="G280" s="55"/>
      <c r="H280" s="8"/>
      <c r="I280" s="4"/>
    </row>
    <row r="281" spans="1:9" s="2" customFormat="1" x14ac:dyDescent="0.2">
      <c r="A281" s="10"/>
      <c r="B281" s="10"/>
      <c r="C281" s="15"/>
      <c r="D281" s="9"/>
      <c r="E281" s="17"/>
      <c r="F281" s="17"/>
      <c r="G281" s="55"/>
      <c r="H281" s="8"/>
      <c r="I281" s="4"/>
    </row>
    <row r="282" spans="1:9" s="2" customFormat="1" x14ac:dyDescent="0.2">
      <c r="A282" s="10"/>
      <c r="B282" s="10"/>
      <c r="C282" s="15"/>
      <c r="D282" s="9"/>
      <c r="E282" s="17"/>
      <c r="F282" s="17"/>
      <c r="G282" s="55"/>
      <c r="H282" s="8"/>
      <c r="I282" s="4"/>
    </row>
    <row r="283" spans="1:9" s="2" customFormat="1" x14ac:dyDescent="0.2">
      <c r="A283" s="10"/>
      <c r="B283" s="10"/>
      <c r="C283" s="15"/>
      <c r="D283" s="9"/>
      <c r="E283" s="17"/>
      <c r="F283" s="17"/>
      <c r="G283" s="55"/>
      <c r="H283" s="8"/>
      <c r="I283" s="4"/>
    </row>
    <row r="284" spans="1:9" s="2" customFormat="1" x14ac:dyDescent="0.2">
      <c r="A284" s="10"/>
      <c r="B284" s="10"/>
      <c r="C284" s="15"/>
      <c r="D284" s="9"/>
      <c r="E284" s="17"/>
      <c r="F284" s="17"/>
      <c r="G284" s="55"/>
      <c r="H284" s="8"/>
      <c r="I284" s="4"/>
    </row>
    <row r="285" spans="1:9" s="2" customFormat="1" x14ac:dyDescent="0.2">
      <c r="A285" s="10"/>
      <c r="B285" s="10"/>
      <c r="C285" s="15"/>
      <c r="D285" s="9"/>
      <c r="E285" s="17"/>
      <c r="F285" s="17"/>
      <c r="G285" s="55"/>
      <c r="H285" s="8"/>
      <c r="I285" s="4"/>
    </row>
    <row r="286" spans="1:9" x14ac:dyDescent="0.2">
      <c r="A286" s="10"/>
      <c r="B286" s="10"/>
      <c r="C286" s="15"/>
      <c r="D286" s="9"/>
      <c r="E286" s="17"/>
      <c r="F286" s="17"/>
      <c r="G286" s="55"/>
      <c r="H286" s="8"/>
      <c r="I286" s="4"/>
    </row>
    <row r="287" spans="1:9" x14ac:dyDescent="0.2">
      <c r="A287" s="10"/>
      <c r="B287" s="10"/>
      <c r="C287" s="15"/>
      <c r="D287" s="9"/>
      <c r="E287" s="17"/>
      <c r="F287" s="17"/>
      <c r="G287" s="55"/>
      <c r="H287" s="8"/>
      <c r="I287" s="4"/>
    </row>
    <row r="288" spans="1:9" x14ac:dyDescent="0.2">
      <c r="B288" s="10"/>
      <c r="D288" s="9"/>
      <c r="E288" s="17"/>
      <c r="F288" s="17"/>
      <c r="G288" s="8"/>
      <c r="H288" s="8"/>
    </row>
    <row r="289" spans="1:8" x14ac:dyDescent="0.2">
      <c r="D289" s="9"/>
      <c r="E289" s="17"/>
      <c r="F289" s="17"/>
      <c r="G289" s="8"/>
      <c r="H289" s="8"/>
    </row>
    <row r="290" spans="1:8" x14ac:dyDescent="0.2">
      <c r="D290" s="9"/>
      <c r="E290" s="17"/>
      <c r="F290" s="17"/>
      <c r="G290" s="8"/>
      <c r="H290" s="8"/>
    </row>
    <row r="291" spans="1:8" x14ac:dyDescent="0.2">
      <c r="D291" s="9"/>
      <c r="E291" s="17"/>
      <c r="F291" s="17"/>
      <c r="G291" s="8"/>
      <c r="H291" s="8"/>
    </row>
    <row r="292" spans="1:8" x14ac:dyDescent="0.2">
      <c r="D292" s="9"/>
      <c r="E292" s="17"/>
      <c r="F292" s="17"/>
      <c r="G292" s="8"/>
      <c r="H292" s="8"/>
    </row>
    <row r="293" spans="1:8" x14ac:dyDescent="0.2">
      <c r="D293" s="9"/>
      <c r="E293" s="17"/>
      <c r="F293" s="17"/>
      <c r="G293" s="8"/>
      <c r="H293" s="8"/>
    </row>
    <row r="294" spans="1:8" x14ac:dyDescent="0.2">
      <c r="D294" s="9"/>
      <c r="E294" s="17"/>
      <c r="F294" s="17"/>
      <c r="G294" s="8"/>
      <c r="H294" s="8"/>
    </row>
    <row r="295" spans="1:8" x14ac:dyDescent="0.2">
      <c r="D295" s="9"/>
      <c r="E295" s="17"/>
      <c r="F295" s="17"/>
      <c r="G295" s="8"/>
      <c r="H295" s="8"/>
    </row>
    <row r="296" spans="1:8" x14ac:dyDescent="0.2">
      <c r="D296" s="9"/>
      <c r="E296" s="17"/>
      <c r="F296" s="17"/>
      <c r="G296" s="8"/>
      <c r="H296" s="8"/>
    </row>
    <row r="297" spans="1:8" x14ac:dyDescent="0.2">
      <c r="D297" s="58"/>
      <c r="E297" s="59"/>
      <c r="F297" s="59"/>
      <c r="G297" s="60"/>
      <c r="H297" s="60"/>
    </row>
    <row r="298" spans="1:8" x14ac:dyDescent="0.2">
      <c r="D298" s="58"/>
      <c r="E298" s="59"/>
      <c r="F298" s="59"/>
      <c r="G298" s="60"/>
      <c r="H298" s="60"/>
    </row>
    <row r="299" spans="1:8" x14ac:dyDescent="0.2">
      <c r="D299" s="58"/>
      <c r="E299" s="59"/>
      <c r="F299" s="59"/>
      <c r="G299" s="60"/>
      <c r="H299" s="60"/>
    </row>
    <row r="300" spans="1:8" x14ac:dyDescent="0.2">
      <c r="D300" s="58"/>
      <c r="E300" s="59"/>
      <c r="F300" s="59"/>
      <c r="G300" s="60"/>
      <c r="H300" s="60"/>
    </row>
    <row r="301" spans="1:8" x14ac:dyDescent="0.2">
      <c r="D301" s="58"/>
      <c r="E301" s="59"/>
      <c r="F301" s="59"/>
      <c r="G301" s="60"/>
      <c r="H301" s="60"/>
    </row>
    <row r="302" spans="1:8" x14ac:dyDescent="0.2">
      <c r="A302" s="10"/>
      <c r="C302" s="58"/>
      <c r="D302" s="58"/>
      <c r="E302" s="59"/>
      <c r="F302" s="59"/>
      <c r="G302" s="60"/>
      <c r="H302" s="60"/>
    </row>
    <row r="303" spans="1:8" x14ac:dyDescent="0.2">
      <c r="A303" s="10"/>
      <c r="C303" s="58"/>
      <c r="D303" s="58"/>
      <c r="E303" s="59"/>
      <c r="F303" s="59"/>
      <c r="G303" s="60"/>
      <c r="H303" s="60"/>
    </row>
    <row r="304" spans="1:8" x14ac:dyDescent="0.2">
      <c r="A304" s="10"/>
      <c r="B304" s="56"/>
      <c r="C304" s="58"/>
      <c r="D304" s="58"/>
      <c r="E304" s="59"/>
      <c r="F304" s="59"/>
      <c r="G304" s="60"/>
      <c r="H304" s="60"/>
    </row>
    <row r="305" spans="1:8" x14ac:dyDescent="0.2">
      <c r="A305" s="10"/>
      <c r="B305" s="56"/>
      <c r="C305" s="58"/>
      <c r="D305" s="58"/>
      <c r="E305" s="59"/>
      <c r="F305" s="59"/>
      <c r="G305" s="60"/>
      <c r="H305" s="60"/>
    </row>
    <row r="306" spans="1:8" x14ac:dyDescent="0.2">
      <c r="A306" s="10"/>
      <c r="B306" s="56"/>
      <c r="C306" s="58"/>
      <c r="D306" s="58"/>
      <c r="E306" s="59"/>
      <c r="F306" s="59"/>
      <c r="G306" s="60"/>
      <c r="H306" s="60"/>
    </row>
    <row r="307" spans="1:8" x14ac:dyDescent="0.2">
      <c r="A307" s="10"/>
      <c r="B307" s="56"/>
      <c r="C307" s="58"/>
      <c r="D307" s="58"/>
      <c r="E307" s="59"/>
      <c r="F307" s="59"/>
      <c r="G307" s="60"/>
      <c r="H307" s="60"/>
    </row>
    <row r="308" spans="1:8" x14ac:dyDescent="0.2">
      <c r="A308" s="10"/>
      <c r="B308" s="58"/>
      <c r="C308" s="58"/>
      <c r="D308" s="58"/>
      <c r="E308" s="59"/>
      <c r="F308" s="59"/>
      <c r="G308" s="60"/>
      <c r="H308" s="60"/>
    </row>
    <row r="309" spans="1:8" x14ac:dyDescent="0.2">
      <c r="A309" s="10"/>
      <c r="B309" s="58"/>
      <c r="C309" s="58"/>
      <c r="D309" s="58"/>
      <c r="E309" s="59"/>
      <c r="F309" s="59"/>
      <c r="G309" s="60"/>
      <c r="H309" s="60"/>
    </row>
    <row r="310" spans="1:8" x14ac:dyDescent="0.2">
      <c r="A310" s="10"/>
      <c r="B310" s="58"/>
      <c r="C310" s="58"/>
      <c r="D310" s="58"/>
      <c r="E310" s="59"/>
      <c r="F310" s="59"/>
      <c r="G310" s="60"/>
      <c r="H310" s="60"/>
    </row>
    <row r="311" spans="1:8" x14ac:dyDescent="0.2">
      <c r="A311" s="10"/>
      <c r="B311" s="58"/>
      <c r="C311" s="58"/>
      <c r="D311" s="58"/>
      <c r="E311" s="59"/>
      <c r="F311" s="59"/>
      <c r="G311" s="60"/>
      <c r="H311" s="60"/>
    </row>
    <row r="312" spans="1:8" x14ac:dyDescent="0.2">
      <c r="A312" s="10"/>
      <c r="B312" s="58"/>
      <c r="C312" s="58"/>
      <c r="D312" s="58"/>
      <c r="E312" s="59"/>
      <c r="F312" s="59"/>
      <c r="G312" s="60"/>
      <c r="H312" s="60"/>
    </row>
    <row r="313" spans="1:8" x14ac:dyDescent="0.2">
      <c r="A313" s="10"/>
      <c r="B313" s="58"/>
      <c r="C313" s="58"/>
      <c r="D313" s="58"/>
      <c r="E313" s="59"/>
      <c r="F313" s="59"/>
      <c r="G313" s="60"/>
      <c r="H313" s="60"/>
    </row>
    <row r="314" spans="1:8" x14ac:dyDescent="0.2">
      <c r="A314" s="10"/>
      <c r="B314" s="58"/>
      <c r="C314" s="58"/>
      <c r="D314" s="58"/>
      <c r="E314" s="59"/>
      <c r="F314" s="59"/>
      <c r="G314" s="60"/>
      <c r="H314" s="60"/>
    </row>
    <row r="315" spans="1:8" x14ac:dyDescent="0.2">
      <c r="A315" s="10"/>
      <c r="B315" s="58"/>
      <c r="C315" s="58"/>
      <c r="D315" s="58"/>
      <c r="E315" s="59"/>
      <c r="F315" s="59"/>
      <c r="G315" s="60"/>
      <c r="H315" s="60"/>
    </row>
    <row r="316" spans="1:8" x14ac:dyDescent="0.2">
      <c r="A316" s="10"/>
      <c r="B316" s="58"/>
      <c r="C316" s="58"/>
      <c r="D316" s="58"/>
      <c r="E316" s="59"/>
      <c r="F316" s="59"/>
      <c r="G316" s="60"/>
      <c r="H316" s="60"/>
    </row>
    <row r="317" spans="1:8" x14ac:dyDescent="0.2">
      <c r="A317" s="10"/>
      <c r="B317" s="58"/>
      <c r="C317" s="58"/>
      <c r="D317" s="58"/>
      <c r="E317" s="59"/>
      <c r="F317" s="59"/>
      <c r="G317" s="60"/>
      <c r="H317" s="60"/>
    </row>
    <row r="318" spans="1:8" x14ac:dyDescent="0.2">
      <c r="A318" s="58"/>
      <c r="B318" s="58"/>
      <c r="C318" s="58"/>
      <c r="D318" s="58"/>
      <c r="E318" s="59"/>
      <c r="F318" s="59"/>
      <c r="G318" s="60"/>
      <c r="H318" s="60"/>
    </row>
    <row r="319" spans="1:8" x14ac:dyDescent="0.2">
      <c r="A319" s="58"/>
      <c r="B319" s="58"/>
      <c r="C319" s="58"/>
      <c r="D319" s="58"/>
      <c r="E319" s="59"/>
      <c r="F319" s="59"/>
      <c r="G319" s="60"/>
      <c r="H319" s="60"/>
    </row>
    <row r="320" spans="1:8" x14ac:dyDescent="0.2">
      <c r="A320" s="58"/>
      <c r="B320" s="58"/>
      <c r="C320" s="58"/>
      <c r="D320" s="58"/>
      <c r="E320" s="59"/>
      <c r="F320" s="59"/>
      <c r="G320" s="60"/>
      <c r="H320" s="60"/>
    </row>
    <row r="321" spans="1:8" x14ac:dyDescent="0.2">
      <c r="A321" s="58"/>
      <c r="B321" s="58"/>
      <c r="C321" s="58"/>
      <c r="D321" s="58"/>
      <c r="E321" s="59"/>
      <c r="F321" s="59"/>
      <c r="G321" s="60"/>
      <c r="H321" s="60"/>
    </row>
    <row r="322" spans="1:8" x14ac:dyDescent="0.2">
      <c r="A322" s="58"/>
      <c r="B322" s="58"/>
      <c r="C322" s="58"/>
      <c r="D322" s="58"/>
      <c r="E322" s="59"/>
      <c r="F322" s="59"/>
      <c r="G322" s="60"/>
      <c r="H322" s="60"/>
    </row>
    <row r="323" spans="1:8" x14ac:dyDescent="0.2">
      <c r="A323" s="58"/>
      <c r="B323" s="58"/>
      <c r="C323" s="58"/>
      <c r="D323" s="58"/>
      <c r="E323" s="59"/>
      <c r="F323" s="59"/>
      <c r="G323" s="60"/>
      <c r="H323" s="60"/>
    </row>
    <row r="324" spans="1:8" x14ac:dyDescent="0.2">
      <c r="A324" s="58"/>
      <c r="B324" s="58"/>
      <c r="C324" s="58"/>
      <c r="D324" s="58"/>
      <c r="E324" s="59"/>
      <c r="F324" s="59"/>
      <c r="G324" s="60"/>
      <c r="H324" s="60"/>
    </row>
    <row r="325" spans="1:8" x14ac:dyDescent="0.2">
      <c r="A325" s="58"/>
      <c r="B325" s="58"/>
      <c r="C325" s="58"/>
      <c r="D325" s="58"/>
      <c r="E325" s="59"/>
      <c r="F325" s="59"/>
      <c r="G325" s="60"/>
      <c r="H325" s="60"/>
    </row>
    <row r="326" spans="1:8" x14ac:dyDescent="0.2">
      <c r="A326" s="58"/>
      <c r="B326" s="58"/>
      <c r="C326" s="58"/>
      <c r="D326" s="58"/>
      <c r="E326" s="59"/>
      <c r="F326" s="59"/>
      <c r="G326" s="60"/>
      <c r="H326" s="60"/>
    </row>
    <row r="327" spans="1:8" x14ac:dyDescent="0.2">
      <c r="A327" s="58"/>
      <c r="B327" s="58"/>
      <c r="C327" s="58"/>
      <c r="D327" s="58"/>
      <c r="E327" s="59"/>
      <c r="F327" s="59"/>
      <c r="G327" s="60"/>
      <c r="H327" s="60"/>
    </row>
    <row r="328" spans="1:8" x14ac:dyDescent="0.2">
      <c r="A328" s="58"/>
      <c r="B328" s="58"/>
      <c r="C328" s="58"/>
      <c r="D328" s="58"/>
      <c r="E328" s="59"/>
      <c r="F328" s="59"/>
      <c r="G328" s="60"/>
      <c r="H328" s="60"/>
    </row>
    <row r="329" spans="1:8" x14ac:dyDescent="0.2">
      <c r="A329" s="58"/>
      <c r="B329" s="58"/>
      <c r="C329" s="58"/>
      <c r="D329" s="58"/>
      <c r="E329" s="59"/>
      <c r="F329" s="59"/>
      <c r="G329" s="60"/>
      <c r="H329" s="60"/>
    </row>
    <row r="330" spans="1:8" x14ac:dyDescent="0.2">
      <c r="A330" s="58"/>
      <c r="B330" s="58"/>
      <c r="C330" s="58"/>
      <c r="D330" s="58"/>
      <c r="E330" s="59"/>
      <c r="F330" s="59"/>
      <c r="G330" s="60"/>
      <c r="H330" s="60"/>
    </row>
    <row r="331" spans="1:8" x14ac:dyDescent="0.2">
      <c r="A331" s="58"/>
      <c r="B331" s="58"/>
      <c r="C331" s="58"/>
      <c r="D331" s="58"/>
      <c r="E331" s="59"/>
      <c r="F331" s="59"/>
      <c r="G331" s="60"/>
      <c r="H331" s="60"/>
    </row>
    <row r="332" spans="1:8" x14ac:dyDescent="0.2">
      <c r="E332" s="61"/>
      <c r="F332" s="61"/>
      <c r="G332" s="62"/>
      <c r="H332" s="62"/>
    </row>
    <row r="333" spans="1:8" x14ac:dyDescent="0.2">
      <c r="E333" s="61"/>
      <c r="F333" s="61"/>
      <c r="G333" s="62"/>
      <c r="H333" s="62"/>
    </row>
    <row r="334" spans="1:8" x14ac:dyDescent="0.2">
      <c r="E334" s="61"/>
      <c r="F334" s="61"/>
      <c r="G334" s="62"/>
      <c r="H334" s="62"/>
    </row>
    <row r="335" spans="1:8" x14ac:dyDescent="0.2">
      <c r="E335" s="61"/>
      <c r="F335" s="61"/>
      <c r="G335" s="62"/>
      <c r="H335" s="62"/>
    </row>
    <row r="336" spans="1:8" x14ac:dyDescent="0.2">
      <c r="E336" s="61"/>
      <c r="F336" s="61"/>
      <c r="G336" s="62"/>
      <c r="H336" s="62"/>
    </row>
    <row r="337" spans="5:8" x14ac:dyDescent="0.2">
      <c r="E337" s="61"/>
      <c r="F337" s="61"/>
      <c r="G337" s="62"/>
      <c r="H337" s="62"/>
    </row>
    <row r="338" spans="5:8" x14ac:dyDescent="0.2">
      <c r="E338" s="61"/>
      <c r="F338" s="61"/>
      <c r="G338" s="62"/>
      <c r="H338" s="62"/>
    </row>
    <row r="339" spans="5:8" x14ac:dyDescent="0.2">
      <c r="E339" s="61"/>
      <c r="F339" s="61"/>
      <c r="G339" s="62"/>
      <c r="H339" s="62"/>
    </row>
    <row r="340" spans="5:8" x14ac:dyDescent="0.2">
      <c r="E340" s="61"/>
      <c r="F340" s="61"/>
      <c r="G340" s="62"/>
      <c r="H340" s="62"/>
    </row>
    <row r="341" spans="5:8" x14ac:dyDescent="0.2">
      <c r="E341" s="61"/>
      <c r="F341" s="61"/>
      <c r="G341" s="62"/>
      <c r="H341" s="62"/>
    </row>
    <row r="342" spans="5:8" x14ac:dyDescent="0.2">
      <c r="E342" s="61"/>
      <c r="F342" s="61"/>
      <c r="G342" s="62"/>
      <c r="H342" s="62"/>
    </row>
    <row r="343" spans="5:8" x14ac:dyDescent="0.2">
      <c r="E343" s="61"/>
      <c r="F343" s="61"/>
      <c r="G343" s="62"/>
      <c r="H343" s="62"/>
    </row>
    <row r="344" spans="5:8" x14ac:dyDescent="0.2">
      <c r="E344" s="61"/>
      <c r="F344" s="61"/>
      <c r="G344" s="62"/>
      <c r="H344" s="62"/>
    </row>
    <row r="345" spans="5:8" x14ac:dyDescent="0.2">
      <c r="E345" s="61"/>
      <c r="F345" s="61"/>
      <c r="G345" s="62"/>
      <c r="H345" s="62"/>
    </row>
    <row r="346" spans="5:8" x14ac:dyDescent="0.2">
      <c r="E346" s="61"/>
      <c r="F346" s="61"/>
      <c r="G346" s="62"/>
      <c r="H346" s="62"/>
    </row>
    <row r="347" spans="5:8" x14ac:dyDescent="0.2">
      <c r="E347" s="61"/>
      <c r="F347" s="61"/>
      <c r="G347" s="62"/>
      <c r="H347" s="62"/>
    </row>
    <row r="348" spans="5:8" x14ac:dyDescent="0.2">
      <c r="E348" s="61"/>
      <c r="F348" s="61"/>
      <c r="G348" s="62"/>
      <c r="H348" s="62"/>
    </row>
    <row r="349" spans="5:8" x14ac:dyDescent="0.2">
      <c r="E349" s="61"/>
      <c r="F349" s="61"/>
      <c r="G349" s="62"/>
      <c r="H349" s="62"/>
    </row>
    <row r="350" spans="5:8" x14ac:dyDescent="0.2">
      <c r="E350" s="61"/>
      <c r="F350" s="61"/>
      <c r="G350" s="62"/>
      <c r="H350" s="62"/>
    </row>
    <row r="351" spans="5:8" x14ac:dyDescent="0.2">
      <c r="E351" s="61"/>
      <c r="F351" s="61"/>
      <c r="G351" s="62"/>
      <c r="H351" s="62"/>
    </row>
    <row r="352" spans="5:8" x14ac:dyDescent="0.2">
      <c r="E352" s="61"/>
      <c r="F352" s="61"/>
      <c r="G352" s="62"/>
      <c r="H352" s="62"/>
    </row>
    <row r="353" spans="5:8" x14ac:dyDescent="0.2">
      <c r="E353" s="61"/>
      <c r="F353" s="61"/>
      <c r="G353" s="62"/>
      <c r="H353" s="62"/>
    </row>
    <row r="354" spans="5:8" x14ac:dyDescent="0.2">
      <c r="E354" s="61"/>
      <c r="F354" s="61"/>
      <c r="G354" s="62"/>
      <c r="H354" s="62"/>
    </row>
    <row r="355" spans="5:8" x14ac:dyDescent="0.2">
      <c r="E355" s="61"/>
      <c r="F355" s="61"/>
      <c r="G355" s="62"/>
      <c r="H355" s="62"/>
    </row>
    <row r="356" spans="5:8" x14ac:dyDescent="0.2">
      <c r="E356" s="61"/>
      <c r="F356" s="61"/>
      <c r="G356" s="62"/>
      <c r="H356" s="62"/>
    </row>
    <row r="357" spans="5:8" x14ac:dyDescent="0.2">
      <c r="E357" s="61"/>
      <c r="F357" s="61"/>
      <c r="G357" s="62"/>
      <c r="H357" s="62"/>
    </row>
    <row r="358" spans="5:8" x14ac:dyDescent="0.2">
      <c r="E358" s="61"/>
      <c r="F358" s="61"/>
      <c r="G358" s="62"/>
      <c r="H358" s="62"/>
    </row>
    <row r="359" spans="5:8" x14ac:dyDescent="0.2">
      <c r="E359" s="61"/>
      <c r="F359" s="61"/>
      <c r="G359" s="62"/>
      <c r="H359" s="62"/>
    </row>
    <row r="360" spans="5:8" x14ac:dyDescent="0.2">
      <c r="E360" s="61"/>
      <c r="F360" s="61"/>
      <c r="G360" s="62"/>
      <c r="H360" s="62"/>
    </row>
    <row r="361" spans="5:8" x14ac:dyDescent="0.2">
      <c r="E361" s="61"/>
      <c r="F361" s="61"/>
      <c r="G361" s="62"/>
      <c r="H361" s="62"/>
    </row>
    <row r="362" spans="5:8" x14ac:dyDescent="0.2">
      <c r="E362" s="61"/>
      <c r="F362" s="61"/>
      <c r="G362" s="62"/>
      <c r="H362" s="62"/>
    </row>
    <row r="363" spans="5:8" x14ac:dyDescent="0.2">
      <c r="E363" s="61"/>
      <c r="F363" s="61"/>
      <c r="G363" s="62"/>
      <c r="H363" s="62"/>
    </row>
    <row r="364" spans="5:8" x14ac:dyDescent="0.2">
      <c r="E364" s="61"/>
      <c r="F364" s="61"/>
      <c r="G364" s="62"/>
      <c r="H364" s="62"/>
    </row>
    <row r="365" spans="5:8" x14ac:dyDescent="0.2">
      <c r="E365" s="61"/>
      <c r="F365" s="61"/>
      <c r="G365" s="62"/>
      <c r="H365" s="62"/>
    </row>
    <row r="366" spans="5:8" x14ac:dyDescent="0.2">
      <c r="E366" s="61"/>
      <c r="F366" s="61"/>
      <c r="G366" s="62"/>
      <c r="H366" s="62"/>
    </row>
    <row r="367" spans="5:8" x14ac:dyDescent="0.2">
      <c r="E367" s="61"/>
      <c r="F367" s="61"/>
      <c r="G367" s="62"/>
      <c r="H367" s="62"/>
    </row>
    <row r="368" spans="5:8" x14ac:dyDescent="0.2">
      <c r="E368" s="61"/>
      <c r="F368" s="61"/>
      <c r="G368" s="62"/>
      <c r="H368" s="62"/>
    </row>
    <row r="369" spans="5:8" x14ac:dyDescent="0.2">
      <c r="E369" s="61"/>
      <c r="F369" s="61"/>
      <c r="G369" s="62"/>
      <c r="H369" s="62"/>
    </row>
    <row r="370" spans="5:8" x14ac:dyDescent="0.2">
      <c r="E370" s="61"/>
      <c r="F370" s="61"/>
      <c r="G370" s="62"/>
      <c r="H370" s="62"/>
    </row>
    <row r="371" spans="5:8" x14ac:dyDescent="0.2">
      <c r="E371" s="61"/>
      <c r="F371" s="61"/>
      <c r="G371" s="62"/>
      <c r="H371" s="62"/>
    </row>
    <row r="372" spans="5:8" x14ac:dyDescent="0.2">
      <c r="E372" s="61"/>
      <c r="F372" s="61"/>
      <c r="G372" s="62"/>
      <c r="H372" s="62"/>
    </row>
    <row r="373" spans="5:8" x14ac:dyDescent="0.2">
      <c r="E373" s="61"/>
      <c r="F373" s="61"/>
      <c r="G373" s="62"/>
      <c r="H373" s="62"/>
    </row>
    <row r="374" spans="5:8" x14ac:dyDescent="0.2">
      <c r="E374" s="61"/>
      <c r="F374" s="61"/>
      <c r="G374" s="62"/>
      <c r="H374" s="62"/>
    </row>
    <row r="375" spans="5:8" x14ac:dyDescent="0.2">
      <c r="E375" s="61"/>
      <c r="F375" s="61"/>
      <c r="G375" s="62"/>
      <c r="H375" s="62"/>
    </row>
    <row r="376" spans="5:8" x14ac:dyDescent="0.2">
      <c r="E376" s="61"/>
      <c r="F376" s="61"/>
      <c r="G376" s="62"/>
      <c r="H376" s="62"/>
    </row>
    <row r="377" spans="5:8" x14ac:dyDescent="0.2">
      <c r="E377" s="61"/>
      <c r="F377" s="61"/>
      <c r="G377" s="62"/>
      <c r="H377" s="62"/>
    </row>
    <row r="378" spans="5:8" x14ac:dyDescent="0.2">
      <c r="E378" s="61"/>
      <c r="F378" s="61"/>
      <c r="G378" s="62"/>
      <c r="H378" s="62"/>
    </row>
    <row r="379" spans="5:8" x14ac:dyDescent="0.2">
      <c r="E379" s="61"/>
      <c r="F379" s="61"/>
      <c r="G379" s="62"/>
      <c r="H379" s="62"/>
    </row>
    <row r="380" spans="5:8" x14ac:dyDescent="0.2">
      <c r="E380" s="61"/>
      <c r="F380" s="61"/>
      <c r="G380" s="62"/>
      <c r="H380" s="62"/>
    </row>
    <row r="381" spans="5:8" x14ac:dyDescent="0.2">
      <c r="E381" s="61"/>
      <c r="F381" s="61"/>
      <c r="G381" s="62"/>
      <c r="H381" s="62"/>
    </row>
    <row r="382" spans="5:8" x14ac:dyDescent="0.2">
      <c r="E382" s="61"/>
      <c r="F382" s="61"/>
      <c r="G382" s="62"/>
      <c r="H382" s="62"/>
    </row>
    <row r="383" spans="5:8" x14ac:dyDescent="0.2">
      <c r="E383" s="61"/>
      <c r="F383" s="61"/>
      <c r="G383" s="62"/>
      <c r="H383" s="62"/>
    </row>
    <row r="384" spans="5:8" x14ac:dyDescent="0.2">
      <c r="E384" s="61"/>
      <c r="F384" s="61"/>
      <c r="G384" s="62"/>
      <c r="H384" s="62"/>
    </row>
    <row r="385" spans="5:8" x14ac:dyDescent="0.2">
      <c r="E385" s="61"/>
      <c r="F385" s="61"/>
      <c r="G385" s="62"/>
      <c r="H385" s="62"/>
    </row>
    <row r="386" spans="5:8" x14ac:dyDescent="0.2">
      <c r="E386" s="61"/>
      <c r="F386" s="61"/>
      <c r="G386" s="62"/>
      <c r="H386" s="62"/>
    </row>
    <row r="387" spans="5:8" x14ac:dyDescent="0.2">
      <c r="E387" s="61"/>
      <c r="F387" s="61"/>
      <c r="G387" s="62"/>
      <c r="H387" s="62"/>
    </row>
    <row r="388" spans="5:8" x14ac:dyDescent="0.2">
      <c r="E388" s="61"/>
      <c r="F388" s="61"/>
      <c r="G388" s="62"/>
      <c r="H388" s="62"/>
    </row>
    <row r="389" spans="5:8" x14ac:dyDescent="0.2">
      <c r="E389" s="61"/>
      <c r="F389" s="61"/>
      <c r="G389" s="62"/>
      <c r="H389" s="62"/>
    </row>
    <row r="390" spans="5:8" x14ac:dyDescent="0.2">
      <c r="E390" s="61"/>
      <c r="F390" s="61"/>
      <c r="G390" s="62"/>
      <c r="H390" s="62"/>
    </row>
    <row r="391" spans="5:8" x14ac:dyDescent="0.2">
      <c r="E391" s="61"/>
      <c r="F391" s="61"/>
      <c r="G391" s="62"/>
      <c r="H391" s="62"/>
    </row>
    <row r="392" spans="5:8" x14ac:dyDescent="0.2">
      <c r="E392" s="61"/>
      <c r="F392" s="61"/>
      <c r="G392" s="62"/>
      <c r="H392" s="62"/>
    </row>
    <row r="393" spans="5:8" x14ac:dyDescent="0.2">
      <c r="E393" s="61"/>
      <c r="F393" s="61"/>
      <c r="G393" s="62"/>
      <c r="H393" s="62"/>
    </row>
    <row r="394" spans="5:8" x14ac:dyDescent="0.2">
      <c r="E394" s="61"/>
      <c r="F394" s="61"/>
      <c r="G394" s="62"/>
      <c r="H394" s="62"/>
    </row>
    <row r="395" spans="5:8" x14ac:dyDescent="0.2">
      <c r="E395" s="61"/>
      <c r="F395" s="61"/>
      <c r="G395" s="62"/>
      <c r="H395" s="62"/>
    </row>
    <row r="396" spans="5:8" x14ac:dyDescent="0.2">
      <c r="E396" s="61"/>
      <c r="F396" s="61"/>
      <c r="G396" s="62"/>
      <c r="H396" s="62"/>
    </row>
    <row r="397" spans="5:8" x14ac:dyDescent="0.2">
      <c r="E397" s="61"/>
      <c r="F397" s="61"/>
      <c r="G397" s="62"/>
      <c r="H397" s="62"/>
    </row>
    <row r="398" spans="5:8" x14ac:dyDescent="0.2">
      <c r="E398" s="61"/>
      <c r="F398" s="61"/>
      <c r="G398" s="62"/>
      <c r="H398" s="62"/>
    </row>
    <row r="399" spans="5:8" x14ac:dyDescent="0.2">
      <c r="E399" s="61"/>
      <c r="F399" s="61"/>
      <c r="G399" s="62"/>
      <c r="H399" s="62"/>
    </row>
    <row r="400" spans="5:8" x14ac:dyDescent="0.2">
      <c r="E400" s="61"/>
      <c r="F400" s="61"/>
      <c r="G400" s="62"/>
      <c r="H400" s="62"/>
    </row>
    <row r="401" spans="5:8" x14ac:dyDescent="0.2">
      <c r="E401" s="61"/>
      <c r="F401" s="61"/>
      <c r="G401" s="62"/>
      <c r="H401" s="62"/>
    </row>
    <row r="402" spans="5:8" x14ac:dyDescent="0.2">
      <c r="E402" s="61"/>
      <c r="F402" s="61"/>
      <c r="G402" s="62"/>
      <c r="H402" s="62"/>
    </row>
    <row r="403" spans="5:8" x14ac:dyDescent="0.2">
      <c r="E403" s="61"/>
      <c r="F403" s="61"/>
      <c r="G403" s="62"/>
      <c r="H403" s="62"/>
    </row>
    <row r="404" spans="5:8" x14ac:dyDescent="0.2">
      <c r="E404" s="61"/>
      <c r="F404" s="61"/>
      <c r="G404" s="62"/>
      <c r="H404" s="62"/>
    </row>
    <row r="405" spans="5:8" x14ac:dyDescent="0.2">
      <c r="E405" s="61"/>
      <c r="F405" s="61"/>
      <c r="G405" s="62"/>
      <c r="H405" s="62"/>
    </row>
    <row r="406" spans="5:8" x14ac:dyDescent="0.2">
      <c r="E406" s="61"/>
      <c r="F406" s="61"/>
      <c r="G406" s="62"/>
      <c r="H406" s="62"/>
    </row>
    <row r="407" spans="5:8" x14ac:dyDescent="0.2">
      <c r="E407" s="61"/>
      <c r="F407" s="61"/>
      <c r="G407" s="62"/>
      <c r="H407" s="62"/>
    </row>
    <row r="408" spans="5:8" x14ac:dyDescent="0.2">
      <c r="E408" s="61"/>
      <c r="F408" s="61"/>
      <c r="G408" s="62"/>
      <c r="H408" s="62"/>
    </row>
    <row r="409" spans="5:8" x14ac:dyDescent="0.2">
      <c r="E409" s="61"/>
      <c r="F409" s="61"/>
      <c r="G409" s="62"/>
      <c r="H409" s="62"/>
    </row>
    <row r="410" spans="5:8" x14ac:dyDescent="0.2">
      <c r="E410" s="61"/>
      <c r="F410" s="61"/>
      <c r="G410" s="62"/>
      <c r="H410" s="62"/>
    </row>
    <row r="411" spans="5:8" x14ac:dyDescent="0.2">
      <c r="E411" s="61"/>
      <c r="F411" s="61"/>
      <c r="G411" s="62"/>
      <c r="H411" s="62"/>
    </row>
    <row r="412" spans="5:8" x14ac:dyDescent="0.2">
      <c r="E412" s="61"/>
      <c r="F412" s="61"/>
      <c r="G412" s="62"/>
      <c r="H412" s="62"/>
    </row>
    <row r="413" spans="5:8" x14ac:dyDescent="0.2">
      <c r="E413" s="61"/>
      <c r="F413" s="61"/>
      <c r="G413" s="62"/>
      <c r="H413" s="62"/>
    </row>
    <row r="414" spans="5:8" x14ac:dyDescent="0.2">
      <c r="E414" s="61"/>
      <c r="F414" s="61"/>
      <c r="G414" s="62"/>
      <c r="H414" s="62"/>
    </row>
    <row r="415" spans="5:8" x14ac:dyDescent="0.2">
      <c r="E415" s="61"/>
      <c r="F415" s="61"/>
      <c r="G415" s="62"/>
      <c r="H415" s="62"/>
    </row>
    <row r="416" spans="5:8" x14ac:dyDescent="0.2">
      <c r="E416" s="61"/>
      <c r="F416" s="61"/>
      <c r="G416" s="62"/>
      <c r="H416" s="62"/>
    </row>
    <row r="417" spans="5:8" x14ac:dyDescent="0.2">
      <c r="E417" s="61"/>
      <c r="F417" s="61"/>
      <c r="G417" s="62"/>
      <c r="H417" s="62"/>
    </row>
    <row r="418" spans="5:8" x14ac:dyDescent="0.2">
      <c r="E418" s="61"/>
      <c r="F418" s="61"/>
      <c r="G418" s="62"/>
      <c r="H418" s="62"/>
    </row>
    <row r="419" spans="5:8" x14ac:dyDescent="0.2">
      <c r="E419" s="61"/>
      <c r="F419" s="61"/>
      <c r="G419" s="62"/>
      <c r="H419" s="62"/>
    </row>
    <row r="420" spans="5:8" x14ac:dyDescent="0.2">
      <c r="E420" s="61"/>
      <c r="F420" s="61"/>
      <c r="G420" s="62"/>
      <c r="H420" s="62"/>
    </row>
    <row r="421" spans="5:8" x14ac:dyDescent="0.2">
      <c r="E421" s="61"/>
      <c r="F421" s="61"/>
      <c r="G421" s="62"/>
      <c r="H421" s="62"/>
    </row>
    <row r="422" spans="5:8" x14ac:dyDescent="0.2">
      <c r="E422" s="61"/>
      <c r="F422" s="61"/>
      <c r="G422" s="62"/>
      <c r="H422" s="62"/>
    </row>
    <row r="423" spans="5:8" x14ac:dyDescent="0.2">
      <c r="E423" s="61"/>
      <c r="F423" s="61"/>
      <c r="G423" s="62"/>
      <c r="H423" s="62"/>
    </row>
    <row r="424" spans="5:8" x14ac:dyDescent="0.2">
      <c r="E424" s="61"/>
      <c r="F424" s="61"/>
      <c r="G424" s="62"/>
      <c r="H424" s="62"/>
    </row>
    <row r="425" spans="5:8" x14ac:dyDescent="0.2">
      <c r="E425" s="61"/>
      <c r="F425" s="61"/>
      <c r="G425" s="62"/>
      <c r="H425" s="62"/>
    </row>
    <row r="426" spans="5:8" x14ac:dyDescent="0.2">
      <c r="E426" s="61"/>
      <c r="F426" s="61"/>
      <c r="G426" s="62"/>
      <c r="H426" s="62"/>
    </row>
    <row r="427" spans="5:8" x14ac:dyDescent="0.2">
      <c r="E427" s="61"/>
      <c r="F427" s="61"/>
      <c r="G427" s="62"/>
      <c r="H427" s="62"/>
    </row>
    <row r="428" spans="5:8" x14ac:dyDescent="0.2">
      <c r="E428" s="61"/>
      <c r="F428" s="61"/>
      <c r="G428" s="62"/>
      <c r="H428" s="62"/>
    </row>
    <row r="429" spans="5:8" x14ac:dyDescent="0.2">
      <c r="E429" s="61"/>
      <c r="F429" s="61"/>
      <c r="G429" s="62"/>
      <c r="H429" s="62"/>
    </row>
    <row r="430" spans="5:8" x14ac:dyDescent="0.2">
      <c r="E430" s="61"/>
      <c r="F430" s="61"/>
      <c r="G430" s="62"/>
      <c r="H430" s="62"/>
    </row>
    <row r="431" spans="5:8" x14ac:dyDescent="0.2">
      <c r="E431" s="61"/>
      <c r="F431" s="61"/>
      <c r="G431" s="62"/>
      <c r="H431" s="62"/>
    </row>
    <row r="432" spans="5:8" x14ac:dyDescent="0.2">
      <c r="E432" s="61"/>
      <c r="F432" s="61"/>
      <c r="G432" s="62"/>
      <c r="H432" s="62"/>
    </row>
    <row r="433" spans="5:8" x14ac:dyDescent="0.2">
      <c r="E433" s="61"/>
      <c r="F433" s="61"/>
      <c r="G433" s="62"/>
      <c r="H433" s="62"/>
    </row>
    <row r="434" spans="5:8" x14ac:dyDescent="0.2">
      <c r="E434" s="61"/>
      <c r="F434" s="61"/>
      <c r="G434" s="62"/>
      <c r="H434" s="62"/>
    </row>
    <row r="435" spans="5:8" x14ac:dyDescent="0.2">
      <c r="E435" s="61"/>
      <c r="F435" s="61"/>
      <c r="G435" s="62"/>
      <c r="H435" s="62"/>
    </row>
    <row r="436" spans="5:8" x14ac:dyDescent="0.2">
      <c r="E436" s="61"/>
      <c r="F436" s="61"/>
      <c r="G436" s="62"/>
      <c r="H436" s="62"/>
    </row>
    <row r="437" spans="5:8" x14ac:dyDescent="0.2">
      <c r="E437" s="61"/>
      <c r="F437" s="61"/>
      <c r="G437" s="62"/>
      <c r="H437" s="62"/>
    </row>
    <row r="438" spans="5:8" x14ac:dyDescent="0.2">
      <c r="E438" s="61"/>
      <c r="F438" s="61"/>
      <c r="G438" s="62"/>
      <c r="H438" s="62"/>
    </row>
    <row r="439" spans="5:8" x14ac:dyDescent="0.2">
      <c r="E439" s="61"/>
      <c r="F439" s="61"/>
      <c r="G439" s="62"/>
      <c r="H439" s="62"/>
    </row>
    <row r="440" spans="5:8" x14ac:dyDescent="0.2">
      <c r="E440" s="61"/>
      <c r="F440" s="61"/>
      <c r="G440" s="62"/>
      <c r="H440" s="62"/>
    </row>
    <row r="441" spans="5:8" x14ac:dyDescent="0.2">
      <c r="E441" s="61"/>
      <c r="F441" s="61"/>
      <c r="G441" s="62"/>
      <c r="H441" s="62"/>
    </row>
    <row r="442" spans="5:8" x14ac:dyDescent="0.2">
      <c r="E442" s="61"/>
      <c r="F442" s="61"/>
      <c r="G442" s="62"/>
      <c r="H442" s="62"/>
    </row>
    <row r="443" spans="5:8" x14ac:dyDescent="0.2">
      <c r="E443" s="61"/>
      <c r="F443" s="61"/>
      <c r="G443" s="62"/>
      <c r="H443" s="62"/>
    </row>
    <row r="444" spans="5:8" x14ac:dyDescent="0.2">
      <c r="E444" s="61"/>
      <c r="F444" s="61"/>
      <c r="G444" s="62"/>
      <c r="H444" s="62"/>
    </row>
    <row r="445" spans="5:8" x14ac:dyDescent="0.2">
      <c r="E445" s="61"/>
      <c r="F445" s="61"/>
      <c r="G445" s="62"/>
      <c r="H445" s="62"/>
    </row>
    <row r="446" spans="5:8" x14ac:dyDescent="0.2">
      <c r="E446" s="61"/>
      <c r="F446" s="61"/>
      <c r="G446" s="62"/>
      <c r="H446" s="62"/>
    </row>
    <row r="447" spans="5:8" x14ac:dyDescent="0.2">
      <c r="E447" s="61"/>
      <c r="F447" s="61"/>
      <c r="G447" s="62"/>
      <c r="H447" s="62"/>
    </row>
    <row r="448" spans="5:8" x14ac:dyDescent="0.2">
      <c r="E448" s="61"/>
      <c r="F448" s="61"/>
      <c r="G448" s="62"/>
      <c r="H448" s="62"/>
    </row>
    <row r="449" spans="5:8" x14ac:dyDescent="0.2">
      <c r="E449" s="61"/>
      <c r="F449" s="61"/>
      <c r="G449" s="62"/>
      <c r="H449" s="62"/>
    </row>
    <row r="450" spans="5:8" x14ac:dyDescent="0.2">
      <c r="E450" s="61"/>
      <c r="F450" s="61"/>
      <c r="G450" s="62"/>
      <c r="H450" s="62"/>
    </row>
    <row r="451" spans="5:8" x14ac:dyDescent="0.2">
      <c r="E451" s="61"/>
      <c r="F451" s="61"/>
      <c r="G451" s="62"/>
      <c r="H451" s="62"/>
    </row>
    <row r="452" spans="5:8" x14ac:dyDescent="0.2">
      <c r="E452" s="61"/>
      <c r="F452" s="61"/>
      <c r="G452" s="62"/>
      <c r="H452" s="62"/>
    </row>
    <row r="453" spans="5:8" x14ac:dyDescent="0.2">
      <c r="E453" s="61"/>
      <c r="F453" s="61"/>
      <c r="G453" s="62"/>
      <c r="H453" s="62"/>
    </row>
    <row r="454" spans="5:8" x14ac:dyDescent="0.2">
      <c r="E454" s="61"/>
      <c r="F454" s="61"/>
      <c r="G454" s="62"/>
      <c r="H454" s="62"/>
    </row>
    <row r="455" spans="5:8" x14ac:dyDescent="0.2">
      <c r="E455" s="61"/>
      <c r="F455" s="61"/>
      <c r="G455" s="62"/>
      <c r="H455" s="62"/>
    </row>
    <row r="456" spans="5:8" x14ac:dyDescent="0.2">
      <c r="E456" s="61"/>
      <c r="F456" s="61"/>
      <c r="G456" s="62"/>
      <c r="H456" s="62"/>
    </row>
    <row r="457" spans="5:8" x14ac:dyDescent="0.2">
      <c r="E457" s="61"/>
      <c r="F457" s="61"/>
      <c r="G457" s="62"/>
      <c r="H457" s="62"/>
    </row>
    <row r="458" spans="5:8" x14ac:dyDescent="0.2">
      <c r="E458" s="61"/>
      <c r="F458" s="61"/>
      <c r="G458" s="62"/>
      <c r="H458" s="62"/>
    </row>
    <row r="459" spans="5:8" x14ac:dyDescent="0.2">
      <c r="E459" s="61"/>
      <c r="F459" s="61"/>
      <c r="G459" s="62"/>
      <c r="H459" s="62"/>
    </row>
    <row r="460" spans="5:8" x14ac:dyDescent="0.2">
      <c r="E460" s="61"/>
      <c r="F460" s="61"/>
      <c r="G460" s="62"/>
      <c r="H460" s="62"/>
    </row>
    <row r="461" spans="5:8" x14ac:dyDescent="0.2">
      <c r="E461" s="61"/>
      <c r="F461" s="61"/>
      <c r="G461" s="62"/>
      <c r="H461" s="62"/>
    </row>
    <row r="462" spans="5:8" x14ac:dyDescent="0.2">
      <c r="E462" s="61"/>
      <c r="F462" s="61"/>
      <c r="G462" s="62"/>
      <c r="H462" s="62"/>
    </row>
    <row r="463" spans="5:8" x14ac:dyDescent="0.2">
      <c r="E463" s="61"/>
      <c r="F463" s="61"/>
      <c r="G463" s="62"/>
      <c r="H463" s="62"/>
    </row>
    <row r="464" spans="5:8" x14ac:dyDescent="0.2">
      <c r="E464" s="61"/>
      <c r="F464" s="61"/>
      <c r="G464" s="62"/>
      <c r="H464" s="62"/>
    </row>
    <row r="465" spans="5:8" x14ac:dyDescent="0.2">
      <c r="E465" s="61"/>
      <c r="F465" s="61"/>
      <c r="G465" s="62"/>
      <c r="H465" s="62"/>
    </row>
    <row r="466" spans="5:8" x14ac:dyDescent="0.2">
      <c r="E466" s="61"/>
      <c r="F466" s="61"/>
      <c r="G466" s="62"/>
      <c r="H466" s="62"/>
    </row>
    <row r="467" spans="5:8" x14ac:dyDescent="0.2">
      <c r="E467" s="61"/>
      <c r="F467" s="61"/>
      <c r="G467" s="62"/>
      <c r="H467" s="62"/>
    </row>
    <row r="468" spans="5:8" x14ac:dyDescent="0.2">
      <c r="E468" s="61"/>
      <c r="F468" s="61"/>
      <c r="G468" s="62"/>
      <c r="H468" s="62"/>
    </row>
    <row r="469" spans="5:8" x14ac:dyDescent="0.2">
      <c r="E469" s="61"/>
      <c r="F469" s="61"/>
      <c r="G469" s="62"/>
      <c r="H469" s="62"/>
    </row>
    <row r="470" spans="5:8" x14ac:dyDescent="0.2">
      <c r="E470" s="61"/>
      <c r="F470" s="61"/>
      <c r="G470" s="62"/>
      <c r="H470" s="62"/>
    </row>
    <row r="471" spans="5:8" x14ac:dyDescent="0.2">
      <c r="E471" s="61"/>
      <c r="F471" s="61"/>
      <c r="G471" s="62"/>
      <c r="H471" s="62"/>
    </row>
    <row r="472" spans="5:8" x14ac:dyDescent="0.2">
      <c r="E472" s="61"/>
      <c r="F472" s="61"/>
      <c r="G472" s="62"/>
      <c r="H472" s="62"/>
    </row>
    <row r="473" spans="5:8" x14ac:dyDescent="0.2">
      <c r="E473" s="61"/>
      <c r="F473" s="61"/>
      <c r="G473" s="62"/>
      <c r="H473" s="62"/>
    </row>
    <row r="474" spans="5:8" x14ac:dyDescent="0.2">
      <c r="E474" s="61"/>
      <c r="F474" s="61"/>
      <c r="G474" s="62"/>
      <c r="H474" s="62"/>
    </row>
    <row r="475" spans="5:8" x14ac:dyDescent="0.2">
      <c r="E475" s="61"/>
      <c r="F475" s="61"/>
      <c r="G475" s="62"/>
      <c r="H475" s="62"/>
    </row>
    <row r="476" spans="5:8" x14ac:dyDescent="0.2">
      <c r="E476" s="61"/>
      <c r="F476" s="61"/>
      <c r="G476" s="62"/>
      <c r="H476" s="62"/>
    </row>
    <row r="477" spans="5:8" x14ac:dyDescent="0.2">
      <c r="E477" s="61"/>
      <c r="F477" s="61"/>
      <c r="G477" s="62"/>
      <c r="H477" s="62"/>
    </row>
    <row r="478" spans="5:8" x14ac:dyDescent="0.2">
      <c r="E478" s="61"/>
      <c r="F478" s="61"/>
      <c r="G478" s="62"/>
      <c r="H478" s="62"/>
    </row>
    <row r="479" spans="5:8" x14ac:dyDescent="0.2">
      <c r="E479" s="61"/>
      <c r="F479" s="61"/>
      <c r="G479" s="62"/>
      <c r="H479" s="62"/>
    </row>
    <row r="480" spans="5:8" x14ac:dyDescent="0.2">
      <c r="E480" s="61"/>
      <c r="F480" s="61"/>
      <c r="G480" s="62"/>
      <c r="H480" s="62"/>
    </row>
    <row r="481" spans="5:8" x14ac:dyDescent="0.2">
      <c r="E481" s="61"/>
      <c r="F481" s="61"/>
      <c r="G481" s="62"/>
      <c r="H481" s="62"/>
    </row>
    <row r="482" spans="5:8" x14ac:dyDescent="0.2">
      <c r="E482" s="61"/>
      <c r="F482" s="61"/>
      <c r="G482" s="62"/>
      <c r="H482" s="62"/>
    </row>
    <row r="483" spans="5:8" x14ac:dyDescent="0.2">
      <c r="E483" s="61"/>
      <c r="F483" s="61"/>
      <c r="G483" s="62"/>
      <c r="H483" s="62"/>
    </row>
    <row r="484" spans="5:8" x14ac:dyDescent="0.2">
      <c r="E484" s="61"/>
      <c r="F484" s="61"/>
      <c r="G484" s="62"/>
      <c r="H484" s="62"/>
    </row>
    <row r="485" spans="5:8" x14ac:dyDescent="0.2">
      <c r="E485" s="61"/>
      <c r="F485" s="61"/>
      <c r="G485" s="62"/>
      <c r="H485" s="62"/>
    </row>
    <row r="486" spans="5:8" x14ac:dyDescent="0.2">
      <c r="E486" s="61"/>
      <c r="F486" s="61"/>
      <c r="G486" s="62"/>
      <c r="H486" s="62"/>
    </row>
    <row r="487" spans="5:8" x14ac:dyDescent="0.2">
      <c r="E487" s="61"/>
      <c r="F487" s="61"/>
      <c r="G487" s="62"/>
      <c r="H487" s="62"/>
    </row>
    <row r="488" spans="5:8" x14ac:dyDescent="0.2">
      <c r="E488" s="61"/>
      <c r="F488" s="61"/>
      <c r="G488" s="62"/>
      <c r="H488" s="62"/>
    </row>
    <row r="489" spans="5:8" x14ac:dyDescent="0.2">
      <c r="E489" s="61"/>
      <c r="F489" s="61"/>
      <c r="G489" s="62"/>
      <c r="H489" s="62"/>
    </row>
    <row r="490" spans="5:8" x14ac:dyDescent="0.2">
      <c r="E490" s="61"/>
      <c r="F490" s="61"/>
      <c r="G490" s="62"/>
      <c r="H490" s="62"/>
    </row>
    <row r="491" spans="5:8" x14ac:dyDescent="0.2">
      <c r="E491" s="61"/>
      <c r="F491" s="61"/>
      <c r="G491" s="62"/>
      <c r="H491" s="62"/>
    </row>
    <row r="492" spans="5:8" x14ac:dyDescent="0.2">
      <c r="E492" s="61"/>
      <c r="F492" s="61"/>
      <c r="G492" s="62"/>
      <c r="H492" s="62"/>
    </row>
    <row r="493" spans="5:8" x14ac:dyDescent="0.2">
      <c r="E493" s="61"/>
      <c r="F493" s="61"/>
      <c r="G493" s="62"/>
      <c r="H493" s="62"/>
    </row>
    <row r="494" spans="5:8" x14ac:dyDescent="0.2">
      <c r="E494" s="61"/>
      <c r="F494" s="61"/>
      <c r="G494" s="62"/>
      <c r="H494" s="62"/>
    </row>
    <row r="495" spans="5:8" x14ac:dyDescent="0.2">
      <c r="E495" s="61"/>
      <c r="F495" s="61"/>
      <c r="G495" s="62"/>
      <c r="H495" s="62"/>
    </row>
    <row r="496" spans="5:8" x14ac:dyDescent="0.2">
      <c r="E496" s="61"/>
      <c r="F496" s="61"/>
      <c r="G496" s="62"/>
      <c r="H496" s="62"/>
    </row>
    <row r="497" spans="5:8" x14ac:dyDescent="0.2">
      <c r="E497" s="61"/>
      <c r="F497" s="61"/>
      <c r="G497" s="62"/>
      <c r="H497" s="62"/>
    </row>
    <row r="498" spans="5:8" x14ac:dyDescent="0.2">
      <c r="E498" s="61"/>
      <c r="F498" s="61"/>
      <c r="G498" s="62"/>
      <c r="H498" s="62"/>
    </row>
    <row r="499" spans="5:8" x14ac:dyDescent="0.2">
      <c r="E499" s="61"/>
      <c r="F499" s="61"/>
      <c r="G499" s="62"/>
      <c r="H499" s="62"/>
    </row>
    <row r="500" spans="5:8" x14ac:dyDescent="0.2">
      <c r="E500" s="61"/>
      <c r="F500" s="61"/>
      <c r="G500" s="62"/>
      <c r="H500" s="62"/>
    </row>
    <row r="501" spans="5:8" x14ac:dyDescent="0.2">
      <c r="E501" s="61"/>
      <c r="F501" s="61"/>
      <c r="G501" s="62"/>
      <c r="H501" s="62"/>
    </row>
    <row r="502" spans="5:8" x14ac:dyDescent="0.2">
      <c r="E502" s="61"/>
      <c r="F502" s="61"/>
      <c r="G502" s="62"/>
      <c r="H502" s="62"/>
    </row>
    <row r="503" spans="5:8" x14ac:dyDescent="0.2">
      <c r="E503" s="61"/>
      <c r="F503" s="61"/>
      <c r="G503" s="62"/>
      <c r="H503" s="62"/>
    </row>
    <row r="504" spans="5:8" x14ac:dyDescent="0.2">
      <c r="E504" s="61"/>
      <c r="F504" s="61"/>
      <c r="G504" s="62"/>
      <c r="H504" s="62"/>
    </row>
    <row r="505" spans="5:8" x14ac:dyDescent="0.2">
      <c r="E505" s="61"/>
      <c r="F505" s="61"/>
      <c r="G505" s="62"/>
      <c r="H505" s="62"/>
    </row>
    <row r="506" spans="5:8" x14ac:dyDescent="0.2">
      <c r="E506" s="61"/>
      <c r="F506" s="61"/>
      <c r="G506" s="62"/>
      <c r="H506" s="62"/>
    </row>
    <row r="507" spans="5:8" x14ac:dyDescent="0.2">
      <c r="E507" s="61"/>
      <c r="F507" s="61"/>
      <c r="G507" s="62"/>
      <c r="H507" s="62"/>
    </row>
    <row r="508" spans="5:8" x14ac:dyDescent="0.2">
      <c r="E508" s="61"/>
      <c r="F508" s="61"/>
      <c r="G508" s="62"/>
      <c r="H508" s="62"/>
    </row>
    <row r="509" spans="5:8" x14ac:dyDescent="0.2">
      <c r="E509" s="61"/>
      <c r="F509" s="61"/>
      <c r="G509" s="62"/>
      <c r="H509" s="62"/>
    </row>
    <row r="510" spans="5:8" x14ac:dyDescent="0.2">
      <c r="E510" s="61"/>
      <c r="F510" s="61"/>
      <c r="G510" s="62"/>
      <c r="H510" s="62"/>
    </row>
    <row r="511" spans="5:8" x14ac:dyDescent="0.2">
      <c r="E511" s="61"/>
      <c r="F511" s="61"/>
      <c r="G511" s="62"/>
      <c r="H511" s="62"/>
    </row>
    <row r="512" spans="5:8" x14ac:dyDescent="0.2">
      <c r="E512" s="61"/>
      <c r="F512" s="61"/>
      <c r="G512" s="62"/>
      <c r="H512" s="62"/>
    </row>
    <row r="513" spans="5:8" x14ac:dyDescent="0.2">
      <c r="E513" s="61"/>
      <c r="F513" s="61"/>
      <c r="G513" s="62"/>
      <c r="H513" s="62"/>
    </row>
    <row r="514" spans="5:8" x14ac:dyDescent="0.2">
      <c r="E514" s="61"/>
      <c r="F514" s="61"/>
      <c r="G514" s="62"/>
      <c r="H514" s="62"/>
    </row>
    <row r="515" spans="5:8" x14ac:dyDescent="0.2">
      <c r="E515" s="61"/>
      <c r="F515" s="61"/>
      <c r="G515" s="62"/>
      <c r="H515" s="62"/>
    </row>
    <row r="516" spans="5:8" x14ac:dyDescent="0.2">
      <c r="E516" s="61"/>
      <c r="F516" s="61"/>
      <c r="G516" s="62"/>
      <c r="H516" s="62"/>
    </row>
    <row r="517" spans="5:8" x14ac:dyDescent="0.2">
      <c r="E517" s="61"/>
      <c r="F517" s="61"/>
      <c r="G517" s="62"/>
      <c r="H517" s="62"/>
    </row>
    <row r="518" spans="5:8" x14ac:dyDescent="0.2">
      <c r="E518" s="61"/>
      <c r="F518" s="61"/>
      <c r="G518" s="62"/>
      <c r="H518" s="62"/>
    </row>
    <row r="519" spans="5:8" x14ac:dyDescent="0.2">
      <c r="E519" s="61"/>
      <c r="F519" s="61"/>
      <c r="G519" s="62"/>
      <c r="H519" s="62"/>
    </row>
    <row r="520" spans="5:8" x14ac:dyDescent="0.2">
      <c r="E520" s="61"/>
      <c r="F520" s="61"/>
      <c r="G520" s="62"/>
      <c r="H520" s="62"/>
    </row>
    <row r="521" spans="5:8" x14ac:dyDescent="0.2">
      <c r="E521" s="61"/>
      <c r="F521" s="61"/>
      <c r="G521" s="62"/>
      <c r="H521" s="62"/>
    </row>
    <row r="522" spans="5:8" x14ac:dyDescent="0.2">
      <c r="E522" s="61"/>
      <c r="F522" s="61"/>
      <c r="G522" s="62"/>
      <c r="H522" s="62"/>
    </row>
    <row r="523" spans="5:8" x14ac:dyDescent="0.2">
      <c r="E523" s="61"/>
      <c r="F523" s="61"/>
      <c r="G523" s="62"/>
      <c r="H523" s="62"/>
    </row>
    <row r="524" spans="5:8" x14ac:dyDescent="0.2">
      <c r="E524" s="61"/>
      <c r="F524" s="61"/>
      <c r="G524" s="62"/>
      <c r="H524" s="62"/>
    </row>
    <row r="525" spans="5:8" x14ac:dyDescent="0.2">
      <c r="E525" s="61"/>
      <c r="F525" s="61"/>
      <c r="G525" s="62"/>
      <c r="H525" s="62"/>
    </row>
    <row r="526" spans="5:8" x14ac:dyDescent="0.2">
      <c r="E526" s="61"/>
      <c r="F526" s="61"/>
      <c r="G526" s="62"/>
      <c r="H526" s="62"/>
    </row>
    <row r="527" spans="5:8" x14ac:dyDescent="0.2">
      <c r="E527" s="62"/>
      <c r="F527" s="61"/>
      <c r="G527" s="62"/>
      <c r="H527" s="62"/>
    </row>
    <row r="528" spans="5:8" x14ac:dyDescent="0.2">
      <c r="E528" s="62"/>
      <c r="F528" s="61"/>
      <c r="G528" s="62"/>
      <c r="H528" s="62"/>
    </row>
    <row r="529" spans="5:8" x14ac:dyDescent="0.2">
      <c r="E529" s="62"/>
      <c r="F529" s="61"/>
      <c r="G529" s="62"/>
      <c r="H529" s="62"/>
    </row>
    <row r="530" spans="5:8" x14ac:dyDescent="0.2">
      <c r="E530" s="62"/>
      <c r="F530" s="61"/>
      <c r="G530" s="62"/>
      <c r="H530" s="62"/>
    </row>
    <row r="531" spans="5:8" x14ac:dyDescent="0.2">
      <c r="E531" s="62"/>
      <c r="F531" s="61"/>
      <c r="G531" s="62"/>
      <c r="H531" s="62"/>
    </row>
    <row r="532" spans="5:8" x14ac:dyDescent="0.2">
      <c r="E532" s="62"/>
      <c r="F532" s="61"/>
      <c r="G532" s="62"/>
      <c r="H532" s="62"/>
    </row>
    <row r="533" spans="5:8" x14ac:dyDescent="0.2">
      <c r="E533" s="62"/>
      <c r="F533" s="61"/>
      <c r="G533" s="62"/>
      <c r="H533" s="62"/>
    </row>
    <row r="534" spans="5:8" x14ac:dyDescent="0.2">
      <c r="E534" s="62"/>
      <c r="F534" s="61"/>
      <c r="G534" s="62"/>
      <c r="H534" s="62"/>
    </row>
    <row r="535" spans="5:8" x14ac:dyDescent="0.2">
      <c r="E535" s="62"/>
      <c r="F535" s="61"/>
      <c r="G535" s="62"/>
      <c r="H535" s="62"/>
    </row>
    <row r="536" spans="5:8" x14ac:dyDescent="0.2">
      <c r="E536" s="62"/>
      <c r="F536" s="61"/>
      <c r="G536" s="62"/>
      <c r="H536" s="62"/>
    </row>
    <row r="537" spans="5:8" x14ac:dyDescent="0.2">
      <c r="E537" s="62"/>
      <c r="F537" s="61"/>
      <c r="G537" s="62"/>
      <c r="H537" s="62"/>
    </row>
    <row r="538" spans="5:8" x14ac:dyDescent="0.2">
      <c r="E538" s="62"/>
      <c r="F538" s="61"/>
      <c r="G538" s="62"/>
      <c r="H538" s="62"/>
    </row>
    <row r="539" spans="5:8" x14ac:dyDescent="0.2">
      <c r="E539" s="62"/>
      <c r="F539" s="61"/>
      <c r="G539" s="62"/>
      <c r="H539" s="62"/>
    </row>
    <row r="540" spans="5:8" x14ac:dyDescent="0.2">
      <c r="E540" s="62"/>
      <c r="F540" s="61"/>
      <c r="G540" s="62"/>
      <c r="H540" s="62"/>
    </row>
    <row r="541" spans="5:8" x14ac:dyDescent="0.2">
      <c r="E541" s="62"/>
      <c r="F541" s="61"/>
      <c r="G541" s="62"/>
      <c r="H541" s="62"/>
    </row>
    <row r="542" spans="5:8" x14ac:dyDescent="0.2">
      <c r="E542" s="62"/>
      <c r="F542" s="61"/>
      <c r="G542" s="62"/>
      <c r="H542" s="62"/>
    </row>
    <row r="543" spans="5:8" x14ac:dyDescent="0.2">
      <c r="E543" s="62"/>
      <c r="F543" s="61"/>
      <c r="G543" s="62"/>
      <c r="H543" s="62"/>
    </row>
    <row r="544" spans="5:8" x14ac:dyDescent="0.2">
      <c r="E544" s="62"/>
      <c r="F544" s="61"/>
      <c r="G544" s="62"/>
      <c r="H544" s="62"/>
    </row>
    <row r="545" spans="5:8" x14ac:dyDescent="0.2">
      <c r="E545" s="62"/>
      <c r="F545" s="61"/>
      <c r="G545" s="62"/>
      <c r="H545" s="62"/>
    </row>
    <row r="546" spans="5:8" x14ac:dyDescent="0.2">
      <c r="E546" s="62"/>
      <c r="F546" s="61"/>
      <c r="G546" s="62"/>
      <c r="H546" s="62"/>
    </row>
    <row r="547" spans="5:8" x14ac:dyDescent="0.2">
      <c r="E547" s="62"/>
      <c r="F547" s="61"/>
      <c r="G547" s="62"/>
      <c r="H547" s="62"/>
    </row>
    <row r="548" spans="5:8" x14ac:dyDescent="0.2">
      <c r="E548" s="62"/>
      <c r="F548" s="61"/>
      <c r="G548" s="62"/>
      <c r="H548" s="62"/>
    </row>
    <row r="549" spans="5:8" x14ac:dyDescent="0.2">
      <c r="E549" s="62"/>
      <c r="F549" s="61"/>
      <c r="G549" s="62"/>
      <c r="H549" s="62"/>
    </row>
    <row r="550" spans="5:8" x14ac:dyDescent="0.2">
      <c r="E550" s="62"/>
      <c r="F550" s="61"/>
      <c r="G550" s="62"/>
      <c r="H550" s="62"/>
    </row>
    <row r="551" spans="5:8" x14ac:dyDescent="0.2">
      <c r="E551" s="62"/>
      <c r="F551" s="61"/>
      <c r="G551" s="62"/>
      <c r="H551" s="62"/>
    </row>
    <row r="552" spans="5:8" x14ac:dyDescent="0.2">
      <c r="E552" s="62"/>
      <c r="F552" s="61"/>
      <c r="G552" s="62"/>
      <c r="H552" s="62"/>
    </row>
    <row r="553" spans="5:8" x14ac:dyDescent="0.2">
      <c r="E553" s="62"/>
      <c r="F553" s="61"/>
      <c r="G553" s="62"/>
      <c r="H553" s="62"/>
    </row>
    <row r="554" spans="5:8" x14ac:dyDescent="0.2">
      <c r="E554" s="62"/>
      <c r="F554" s="61"/>
      <c r="G554" s="62"/>
      <c r="H554" s="62"/>
    </row>
    <row r="555" spans="5:8" x14ac:dyDescent="0.2">
      <c r="E555" s="62"/>
      <c r="F555" s="61"/>
      <c r="G555" s="62"/>
      <c r="H555" s="62"/>
    </row>
    <row r="556" spans="5:8" x14ac:dyDescent="0.2">
      <c r="E556" s="62"/>
      <c r="F556" s="61"/>
      <c r="G556" s="62"/>
      <c r="H556" s="62"/>
    </row>
    <row r="557" spans="5:8" x14ac:dyDescent="0.2">
      <c r="E557" s="62"/>
      <c r="F557" s="61"/>
      <c r="G557" s="62"/>
      <c r="H557" s="62"/>
    </row>
    <row r="558" spans="5:8" x14ac:dyDescent="0.2">
      <c r="E558" s="62"/>
      <c r="F558" s="61"/>
      <c r="G558" s="62"/>
      <c r="H558" s="62"/>
    </row>
    <row r="559" spans="5:8" x14ac:dyDescent="0.2">
      <c r="E559" s="62"/>
      <c r="F559" s="61"/>
      <c r="G559" s="62"/>
      <c r="H559" s="62"/>
    </row>
    <row r="560" spans="5:8" x14ac:dyDescent="0.2">
      <c r="E560" s="62"/>
      <c r="F560" s="61"/>
      <c r="G560" s="62"/>
      <c r="H560" s="62"/>
    </row>
    <row r="561" spans="5:8" x14ac:dyDescent="0.2">
      <c r="E561" s="62"/>
      <c r="F561" s="61"/>
      <c r="G561" s="62"/>
      <c r="H561" s="62"/>
    </row>
    <row r="562" spans="5:8" x14ac:dyDescent="0.2">
      <c r="E562" s="62"/>
      <c r="F562" s="61"/>
      <c r="G562" s="62"/>
      <c r="H562" s="62"/>
    </row>
    <row r="563" spans="5:8" x14ac:dyDescent="0.2">
      <c r="E563" s="62"/>
      <c r="F563" s="61"/>
      <c r="G563" s="62"/>
      <c r="H563" s="62"/>
    </row>
    <row r="564" spans="5:8" x14ac:dyDescent="0.2">
      <c r="E564" s="62"/>
      <c r="F564" s="61"/>
      <c r="G564" s="62"/>
      <c r="H564" s="62"/>
    </row>
    <row r="565" spans="5:8" x14ac:dyDescent="0.2">
      <c r="E565" s="62"/>
      <c r="F565" s="61"/>
      <c r="G565" s="62"/>
      <c r="H565" s="62"/>
    </row>
    <row r="566" spans="5:8" x14ac:dyDescent="0.2">
      <c r="E566" s="62"/>
      <c r="F566" s="61"/>
      <c r="G566" s="62"/>
      <c r="H566" s="62"/>
    </row>
    <row r="567" spans="5:8" x14ac:dyDescent="0.2">
      <c r="E567" s="62"/>
      <c r="F567" s="61"/>
      <c r="G567" s="62"/>
      <c r="H567" s="62"/>
    </row>
    <row r="568" spans="5:8" x14ac:dyDescent="0.2">
      <c r="E568" s="62"/>
      <c r="F568" s="61"/>
      <c r="G568" s="62"/>
      <c r="H568" s="62"/>
    </row>
    <row r="569" spans="5:8" x14ac:dyDescent="0.2">
      <c r="E569" s="62"/>
      <c r="F569" s="61"/>
      <c r="G569" s="62"/>
      <c r="H569" s="62"/>
    </row>
    <row r="570" spans="5:8" x14ac:dyDescent="0.2">
      <c r="E570" s="62"/>
      <c r="F570" s="61"/>
      <c r="G570" s="62"/>
      <c r="H570" s="62"/>
    </row>
    <row r="571" spans="5:8" x14ac:dyDescent="0.2">
      <c r="E571" s="62"/>
      <c r="F571" s="61"/>
      <c r="G571" s="62"/>
      <c r="H571" s="62"/>
    </row>
    <row r="572" spans="5:8" x14ac:dyDescent="0.2">
      <c r="E572" s="62"/>
      <c r="F572" s="61"/>
      <c r="G572" s="62"/>
      <c r="H572" s="62"/>
    </row>
    <row r="573" spans="5:8" x14ac:dyDescent="0.2">
      <c r="E573" s="62"/>
      <c r="F573" s="61"/>
      <c r="G573" s="62"/>
      <c r="H573" s="62"/>
    </row>
    <row r="574" spans="5:8" x14ac:dyDescent="0.2">
      <c r="E574" s="62"/>
      <c r="F574" s="61"/>
      <c r="G574" s="62"/>
      <c r="H574" s="62"/>
    </row>
    <row r="575" spans="5:8" x14ac:dyDescent="0.2">
      <c r="E575" s="62"/>
      <c r="F575" s="61"/>
      <c r="G575" s="62"/>
      <c r="H575" s="62"/>
    </row>
    <row r="576" spans="5:8" x14ac:dyDescent="0.2">
      <c r="E576" s="62"/>
      <c r="F576" s="61"/>
      <c r="G576" s="62"/>
      <c r="H576" s="62"/>
    </row>
    <row r="577" spans="5:8" x14ac:dyDescent="0.2">
      <c r="E577" s="62"/>
      <c r="F577" s="61"/>
      <c r="G577" s="62"/>
      <c r="H577" s="62"/>
    </row>
    <row r="578" spans="5:8" x14ac:dyDescent="0.2">
      <c r="E578" s="62"/>
      <c r="F578" s="61"/>
      <c r="G578" s="62"/>
      <c r="H578" s="62"/>
    </row>
    <row r="579" spans="5:8" x14ac:dyDescent="0.2">
      <c r="E579" s="62"/>
      <c r="F579" s="61"/>
      <c r="G579" s="62"/>
      <c r="H579" s="62"/>
    </row>
    <row r="580" spans="5:8" x14ac:dyDescent="0.2">
      <c r="E580" s="62"/>
      <c r="F580" s="61"/>
      <c r="G580" s="62"/>
      <c r="H580" s="62"/>
    </row>
    <row r="581" spans="5:8" x14ac:dyDescent="0.2">
      <c r="E581" s="62"/>
      <c r="F581" s="61"/>
      <c r="G581" s="62"/>
      <c r="H581" s="62"/>
    </row>
    <row r="582" spans="5:8" x14ac:dyDescent="0.2">
      <c r="E582" s="62"/>
      <c r="F582" s="61"/>
      <c r="G582" s="62"/>
      <c r="H582" s="62"/>
    </row>
    <row r="583" spans="5:8" x14ac:dyDescent="0.2">
      <c r="E583" s="62"/>
      <c r="F583" s="61"/>
      <c r="G583" s="62"/>
      <c r="H583" s="62"/>
    </row>
    <row r="584" spans="5:8" x14ac:dyDescent="0.2">
      <c r="E584" s="62"/>
      <c r="F584" s="61"/>
      <c r="G584" s="62"/>
      <c r="H584" s="62"/>
    </row>
    <row r="585" spans="5:8" x14ac:dyDescent="0.2">
      <c r="E585" s="62"/>
      <c r="F585" s="61"/>
      <c r="G585" s="62"/>
      <c r="H585" s="62"/>
    </row>
    <row r="586" spans="5:8" x14ac:dyDescent="0.2">
      <c r="E586" s="62"/>
      <c r="F586" s="61"/>
      <c r="G586" s="62"/>
      <c r="H586" s="62"/>
    </row>
    <row r="587" spans="5:8" x14ac:dyDescent="0.2">
      <c r="E587" s="62"/>
      <c r="F587" s="61"/>
      <c r="G587" s="62"/>
      <c r="H587" s="62"/>
    </row>
    <row r="588" spans="5:8" x14ac:dyDescent="0.2">
      <c r="E588" s="62"/>
      <c r="F588" s="61"/>
      <c r="G588" s="62"/>
      <c r="H588" s="62"/>
    </row>
    <row r="589" spans="5:8" x14ac:dyDescent="0.2">
      <c r="E589" s="62"/>
      <c r="F589" s="61"/>
      <c r="G589" s="62"/>
      <c r="H589" s="62"/>
    </row>
    <row r="590" spans="5:8" x14ac:dyDescent="0.2">
      <c r="E590" s="62"/>
      <c r="F590" s="61"/>
      <c r="G590" s="62"/>
      <c r="H590" s="62"/>
    </row>
    <row r="591" spans="5:8" x14ac:dyDescent="0.2">
      <c r="E591" s="62"/>
      <c r="F591" s="61"/>
      <c r="G591" s="62"/>
      <c r="H591" s="62"/>
    </row>
    <row r="592" spans="5:8" x14ac:dyDescent="0.2">
      <c r="E592" s="62"/>
      <c r="F592" s="61"/>
      <c r="G592" s="62"/>
      <c r="H592" s="62"/>
    </row>
    <row r="593" spans="5:8" x14ac:dyDescent="0.2">
      <c r="E593" s="62"/>
      <c r="F593" s="61"/>
      <c r="G593" s="62"/>
      <c r="H593" s="62"/>
    </row>
    <row r="594" spans="5:8" x14ac:dyDescent="0.2">
      <c r="E594" s="62"/>
      <c r="F594" s="61"/>
      <c r="G594" s="62"/>
      <c r="H594" s="62"/>
    </row>
    <row r="595" spans="5:8" x14ac:dyDescent="0.2">
      <c r="E595" s="62"/>
      <c r="F595" s="61"/>
      <c r="G595" s="62"/>
      <c r="H595" s="62"/>
    </row>
    <row r="596" spans="5:8" x14ac:dyDescent="0.2">
      <c r="E596" s="62"/>
      <c r="F596" s="61"/>
      <c r="G596" s="62"/>
      <c r="H596" s="62"/>
    </row>
    <row r="597" spans="5:8" x14ac:dyDescent="0.2">
      <c r="E597" s="62"/>
      <c r="F597" s="61"/>
      <c r="G597" s="62"/>
      <c r="H597" s="62"/>
    </row>
    <row r="598" spans="5:8" x14ac:dyDescent="0.2">
      <c r="E598" s="62"/>
      <c r="F598" s="61"/>
      <c r="G598" s="62"/>
      <c r="H598" s="62"/>
    </row>
    <row r="599" spans="5:8" x14ac:dyDescent="0.2">
      <c r="E599" s="62"/>
      <c r="F599" s="61"/>
      <c r="G599" s="62"/>
      <c r="H599" s="62"/>
    </row>
    <row r="600" spans="5:8" x14ac:dyDescent="0.2">
      <c r="E600" s="62"/>
      <c r="F600" s="61"/>
      <c r="G600" s="62"/>
      <c r="H600" s="62"/>
    </row>
    <row r="601" spans="5:8" x14ac:dyDescent="0.2">
      <c r="E601" s="62"/>
      <c r="F601" s="61"/>
      <c r="G601" s="62"/>
      <c r="H601" s="62"/>
    </row>
    <row r="602" spans="5:8" x14ac:dyDescent="0.2">
      <c r="E602" s="62"/>
      <c r="F602" s="61"/>
      <c r="G602" s="62"/>
      <c r="H602" s="62"/>
    </row>
    <row r="603" spans="5:8" x14ac:dyDescent="0.2">
      <c r="E603" s="62"/>
      <c r="F603" s="61"/>
      <c r="G603" s="62"/>
      <c r="H603" s="62"/>
    </row>
    <row r="604" spans="5:8" x14ac:dyDescent="0.2">
      <c r="E604" s="62"/>
      <c r="F604" s="61"/>
      <c r="G604" s="62"/>
      <c r="H604" s="62"/>
    </row>
    <row r="605" spans="5:8" x14ac:dyDescent="0.2">
      <c r="E605" s="62"/>
      <c r="F605" s="61"/>
      <c r="G605" s="62"/>
      <c r="H605" s="62"/>
    </row>
    <row r="606" spans="5:8" x14ac:dyDescent="0.2">
      <c r="E606" s="62"/>
      <c r="F606" s="61"/>
      <c r="G606" s="62"/>
      <c r="H606" s="62"/>
    </row>
    <row r="607" spans="5:8" x14ac:dyDescent="0.2">
      <c r="E607" s="62"/>
      <c r="F607" s="61"/>
      <c r="G607" s="62"/>
      <c r="H607" s="62"/>
    </row>
    <row r="608" spans="5:8" x14ac:dyDescent="0.2">
      <c r="E608" s="62"/>
      <c r="F608" s="61"/>
      <c r="G608" s="62"/>
      <c r="H608" s="62"/>
    </row>
    <row r="609" spans="5:8" x14ac:dyDescent="0.2">
      <c r="E609" s="62"/>
      <c r="F609" s="61"/>
      <c r="G609" s="62"/>
      <c r="H609" s="62"/>
    </row>
    <row r="610" spans="5:8" x14ac:dyDescent="0.2">
      <c r="E610" s="62"/>
      <c r="F610" s="61"/>
      <c r="G610" s="62"/>
      <c r="H610" s="62"/>
    </row>
    <row r="611" spans="5:8" x14ac:dyDescent="0.2">
      <c r="E611" s="62"/>
      <c r="F611" s="61"/>
      <c r="G611" s="62"/>
      <c r="H611" s="62"/>
    </row>
    <row r="612" spans="5:8" x14ac:dyDescent="0.2">
      <c r="E612" s="62"/>
      <c r="F612" s="61"/>
      <c r="G612" s="62"/>
      <c r="H612" s="62"/>
    </row>
    <row r="613" spans="5:8" x14ac:dyDescent="0.2">
      <c r="E613" s="62"/>
      <c r="F613" s="61"/>
      <c r="G613" s="62"/>
      <c r="H613" s="62"/>
    </row>
    <row r="614" spans="5:8" x14ac:dyDescent="0.2">
      <c r="E614" s="62"/>
      <c r="F614" s="61"/>
      <c r="G614" s="62"/>
      <c r="H614" s="62"/>
    </row>
    <row r="615" spans="5:8" x14ac:dyDescent="0.2">
      <c r="F615" s="63"/>
      <c r="G615" s="62"/>
      <c r="H615" s="62"/>
    </row>
    <row r="616" spans="5:8" x14ac:dyDescent="0.2">
      <c r="F616" s="63"/>
      <c r="G616" s="62"/>
      <c r="H616" s="62"/>
    </row>
    <row r="617" spans="5:8" x14ac:dyDescent="0.2">
      <c r="F617" s="63"/>
      <c r="H617" s="62"/>
    </row>
    <row r="618" spans="5:8" x14ac:dyDescent="0.2">
      <c r="F618" s="63"/>
      <c r="H618" s="62"/>
    </row>
    <row r="619" spans="5:8" x14ac:dyDescent="0.2">
      <c r="F619" s="63"/>
    </row>
    <row r="620" spans="5:8" x14ac:dyDescent="0.2">
      <c r="F620" s="63"/>
    </row>
    <row r="621" spans="5:8" x14ac:dyDescent="0.2">
      <c r="F621" s="63"/>
    </row>
    <row r="622" spans="5:8" x14ac:dyDescent="0.2">
      <c r="F622" s="63"/>
    </row>
    <row r="623" spans="5:8" x14ac:dyDescent="0.2">
      <c r="F623" s="63"/>
    </row>
    <row r="624" spans="5:8" x14ac:dyDescent="0.2">
      <c r="F624" s="63"/>
    </row>
    <row r="625" spans="6:6" x14ac:dyDescent="0.2">
      <c r="F625" s="63"/>
    </row>
    <row r="626" spans="6:6" x14ac:dyDescent="0.2">
      <c r="F626" s="63"/>
    </row>
    <row r="627" spans="6:6" x14ac:dyDescent="0.2">
      <c r="F627" s="63"/>
    </row>
    <row r="628" spans="6:6" x14ac:dyDescent="0.2">
      <c r="F628" s="63"/>
    </row>
    <row r="629" spans="6:6" x14ac:dyDescent="0.2">
      <c r="F629" s="63"/>
    </row>
    <row r="630" spans="6:6" x14ac:dyDescent="0.2">
      <c r="F630" s="63"/>
    </row>
    <row r="631" spans="6:6" x14ac:dyDescent="0.2">
      <c r="F631" s="63"/>
    </row>
    <row r="632" spans="6:6" x14ac:dyDescent="0.2">
      <c r="F632" s="63"/>
    </row>
    <row r="633" spans="6:6" x14ac:dyDescent="0.2">
      <c r="F633" s="63"/>
    </row>
    <row r="634" spans="6:6" x14ac:dyDescent="0.2">
      <c r="F634" s="63"/>
    </row>
    <row r="635" spans="6:6" x14ac:dyDescent="0.2">
      <c r="F635" s="63"/>
    </row>
    <row r="636" spans="6:6" x14ac:dyDescent="0.2">
      <c r="F636" s="63"/>
    </row>
    <row r="637" spans="6:6" x14ac:dyDescent="0.2">
      <c r="F637" s="63"/>
    </row>
    <row r="638" spans="6:6" x14ac:dyDescent="0.2">
      <c r="F638" s="63"/>
    </row>
    <row r="639" spans="6:6" x14ac:dyDescent="0.2">
      <c r="F639" s="63"/>
    </row>
    <row r="640" spans="6:6" x14ac:dyDescent="0.2">
      <c r="F640" s="63"/>
    </row>
    <row r="641" spans="6:6" x14ac:dyDescent="0.2">
      <c r="F641" s="63"/>
    </row>
    <row r="642" spans="6:6" x14ac:dyDescent="0.2">
      <c r="F642" s="63"/>
    </row>
    <row r="643" spans="6:6" x14ac:dyDescent="0.2">
      <c r="F643" s="63"/>
    </row>
    <row r="644" spans="6:6" x14ac:dyDescent="0.2">
      <c r="F644" s="63"/>
    </row>
    <row r="645" spans="6:6" x14ac:dyDescent="0.2">
      <c r="F645" s="63"/>
    </row>
  </sheetData>
  <sheetProtection password="DCDF" sheet="1" objects="1" scenarios="1" selectLockedCells="1"/>
  <phoneticPr fontId="0" type="noConversion"/>
  <printOptions gridLines="1"/>
  <pageMargins left="0.75" right="0.75" top="1" bottom="0.66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6"/>
  <sheetViews>
    <sheetView topLeftCell="A13" workbookViewId="0">
      <selection activeCell="B75" sqref="B75"/>
    </sheetView>
  </sheetViews>
  <sheetFormatPr defaultRowHeight="12.75" x14ac:dyDescent="0.2"/>
  <cols>
    <col min="1" max="1" width="35.140625" customWidth="1"/>
    <col min="2" max="2" width="10.85546875" customWidth="1"/>
    <col min="3" max="3" width="14.42578125" bestFit="1" customWidth="1"/>
    <col min="4" max="4" width="2.5703125" customWidth="1"/>
    <col min="5" max="5" width="7.42578125" customWidth="1"/>
    <col min="6" max="6" width="21.85546875" bestFit="1" customWidth="1"/>
    <col min="7" max="7" width="8.140625" customWidth="1"/>
    <col min="8" max="8" width="7.28515625" bestFit="1" customWidth="1"/>
    <col min="9" max="9" width="3.42578125" customWidth="1"/>
  </cols>
  <sheetData>
    <row r="1" spans="1:10" x14ac:dyDescent="0.2">
      <c r="A1" t="s">
        <v>29</v>
      </c>
    </row>
    <row r="3" spans="1:10" x14ac:dyDescent="0.2">
      <c r="A3" t="s">
        <v>17</v>
      </c>
      <c r="B3" t="e">
        <f>VLOOKUP('Experiment 2'!$B$4,unknowns!$A$1:$N$713,4,FALSE)</f>
        <v>#N/A</v>
      </c>
      <c r="C3" t="e">
        <f>VLOOKUP('Experiment 2'!$B$4,unknowns!$A$1:$N$713,3,FALSE)</f>
        <v>#N/A</v>
      </c>
      <c r="E3" t="s">
        <v>18</v>
      </c>
      <c r="F3" t="e">
        <f>VLOOKUP($B$4,unknowns!$A$1:$N$713,2,FALSE)</f>
        <v>#N/A</v>
      </c>
      <c r="J3" t="e">
        <f>VLOOKUP($B$4,unknowns!$A$1:$N$713,10,FALSE)</f>
        <v>#N/A</v>
      </c>
    </row>
    <row r="4" spans="1:10" x14ac:dyDescent="0.2">
      <c r="A4" t="s">
        <v>41</v>
      </c>
      <c r="B4" t="e">
        <f>VLOOKUP('Experiment 2'!$B$4,unknowns!$A$1:$N$713,1,FALSE)</f>
        <v>#N/A</v>
      </c>
    </row>
    <row r="5" spans="1:10" x14ac:dyDescent="0.2">
      <c r="A5" s="1"/>
      <c r="B5" s="23"/>
    </row>
    <row r="6" spans="1:10" x14ac:dyDescent="0.2">
      <c r="B6" s="1" t="s">
        <v>0</v>
      </c>
      <c r="C6" s="1"/>
      <c r="D6" s="2"/>
    </row>
    <row r="7" spans="1:10" x14ac:dyDescent="0.2">
      <c r="B7" s="1"/>
      <c r="C7" s="1"/>
      <c r="D7" s="2"/>
    </row>
    <row r="8" spans="1:10" x14ac:dyDescent="0.2">
      <c r="A8" t="s">
        <v>44</v>
      </c>
      <c r="B8" s="3">
        <f>'Experiment 2'!B8</f>
        <v>0</v>
      </c>
      <c r="C8" s="3" t="s">
        <v>1</v>
      </c>
      <c r="D8" s="2"/>
      <c r="F8" t="s">
        <v>2</v>
      </c>
      <c r="G8" s="3">
        <f>'Experiment 2'!F8</f>
        <v>0</v>
      </c>
      <c r="H8" s="3" t="s">
        <v>1</v>
      </c>
      <c r="I8" s="2"/>
    </row>
    <row r="9" spans="1:10" x14ac:dyDescent="0.2">
      <c r="B9" s="1"/>
      <c r="C9" s="1"/>
      <c r="D9" s="2"/>
      <c r="G9" s="1"/>
      <c r="H9" s="1"/>
      <c r="I9" s="2"/>
    </row>
    <row r="10" spans="1:10" x14ac:dyDescent="0.2">
      <c r="B10" s="1"/>
      <c r="C10" s="1"/>
      <c r="D10" s="2"/>
      <c r="G10" s="1"/>
      <c r="H10" s="1"/>
      <c r="I10" s="2"/>
    </row>
    <row r="11" spans="1:10" x14ac:dyDescent="0.2">
      <c r="B11" s="1"/>
      <c r="C11" s="1"/>
      <c r="D11" s="2"/>
      <c r="G11" s="1"/>
      <c r="H11" s="1"/>
      <c r="I11" s="2"/>
    </row>
    <row r="12" spans="1:10" x14ac:dyDescent="0.2">
      <c r="A12" t="s">
        <v>45</v>
      </c>
      <c r="B12" s="3">
        <f>'Experiment 2'!B9</f>
        <v>0</v>
      </c>
      <c r="C12" s="3" t="s">
        <v>1</v>
      </c>
      <c r="D12" s="2"/>
      <c r="F12" t="s">
        <v>51</v>
      </c>
      <c r="G12" s="3">
        <f>'Experiment 2'!F9</f>
        <v>0</v>
      </c>
      <c r="H12" s="3" t="s">
        <v>1</v>
      </c>
      <c r="I12" s="2"/>
    </row>
    <row r="13" spans="1:10" x14ac:dyDescent="0.2">
      <c r="B13" s="1"/>
      <c r="C13" s="1"/>
      <c r="D13" s="2"/>
      <c r="G13" s="1"/>
      <c r="H13" s="1"/>
      <c r="I13" s="2"/>
    </row>
    <row r="14" spans="1:10" x14ac:dyDescent="0.2">
      <c r="B14" s="1"/>
      <c r="C14" s="1"/>
      <c r="D14" s="2"/>
      <c r="G14" s="1"/>
      <c r="H14" s="1"/>
      <c r="I14" s="2"/>
    </row>
    <row r="15" spans="1:10" x14ac:dyDescent="0.2">
      <c r="B15" s="1"/>
      <c r="C15" s="1"/>
      <c r="D15" s="2"/>
      <c r="G15" s="1"/>
      <c r="H15" s="1"/>
      <c r="I15" s="2"/>
    </row>
    <row r="16" spans="1:10" x14ac:dyDescent="0.2">
      <c r="A16" t="s">
        <v>3</v>
      </c>
      <c r="B16" s="3">
        <f>'Experiment 2'!B10</f>
        <v>0</v>
      </c>
      <c r="C16" s="3" t="s">
        <v>1</v>
      </c>
      <c r="D16" s="4" t="str">
        <f>(IF(B16=0,"",IF(B20&gt;B21,"X","")))</f>
        <v/>
      </c>
      <c r="F16" t="s">
        <v>3</v>
      </c>
      <c r="G16" s="3">
        <f>'Experiment 2'!F10</f>
        <v>0</v>
      </c>
      <c r="H16" s="3" t="s">
        <v>1</v>
      </c>
      <c r="I16" s="2"/>
    </row>
    <row r="17" spans="1:9" x14ac:dyDescent="0.2">
      <c r="B17" s="1"/>
      <c r="C17" s="1"/>
      <c r="D17" s="2"/>
      <c r="G17" s="1"/>
      <c r="H17" s="1"/>
      <c r="I17" s="2"/>
    </row>
    <row r="18" spans="1:9" x14ac:dyDescent="0.2">
      <c r="A18" s="5" t="s">
        <v>4</v>
      </c>
      <c r="B18" s="6">
        <f>B8-B12</f>
        <v>0</v>
      </c>
      <c r="C18" s="1"/>
      <c r="D18" s="2"/>
      <c r="G18" s="1"/>
      <c r="H18" s="1"/>
      <c r="I18" s="2"/>
    </row>
    <row r="19" spans="1:9" x14ac:dyDescent="0.2">
      <c r="A19" s="5" t="s">
        <v>5</v>
      </c>
      <c r="B19" s="6">
        <f>ABS(B16-B18)</f>
        <v>0</v>
      </c>
      <c r="C19" s="1"/>
      <c r="D19" s="2"/>
      <c r="G19" s="1"/>
      <c r="H19" s="1"/>
      <c r="I19" s="2"/>
    </row>
    <row r="20" spans="1:9" x14ac:dyDescent="0.2">
      <c r="A20" t="s">
        <v>22</v>
      </c>
      <c r="B20" s="1" t="e">
        <f>B19*100/B18</f>
        <v>#DIV/0!</v>
      </c>
      <c r="C20" s="1"/>
      <c r="D20" s="2"/>
      <c r="G20" s="1"/>
      <c r="H20" s="1"/>
      <c r="I20" s="2"/>
    </row>
    <row r="21" spans="1:9" x14ac:dyDescent="0.2">
      <c r="A21" t="s">
        <v>23</v>
      </c>
      <c r="B21" s="1">
        <v>2</v>
      </c>
      <c r="C21" s="1"/>
      <c r="D21" s="2"/>
      <c r="G21" s="1"/>
      <c r="H21" s="1"/>
      <c r="I21" s="2"/>
    </row>
    <row r="22" spans="1:9" x14ac:dyDescent="0.2">
      <c r="B22" s="1" t="s">
        <v>0</v>
      </c>
      <c r="C22" s="1"/>
      <c r="D22" s="2"/>
      <c r="G22" s="1"/>
      <c r="H22" s="1"/>
      <c r="I22" s="2"/>
    </row>
    <row r="23" spans="1:9" x14ac:dyDescent="0.2">
      <c r="A23" t="s">
        <v>6</v>
      </c>
      <c r="B23" s="48">
        <f>'Experiment 2'!B14</f>
        <v>0</v>
      </c>
      <c r="C23" s="3" t="s">
        <v>1</v>
      </c>
      <c r="D23" s="2"/>
      <c r="F23" t="s">
        <v>3</v>
      </c>
      <c r="G23" s="3">
        <f>'Experiment 2'!F14</f>
        <v>0</v>
      </c>
      <c r="H23" s="3" t="s">
        <v>1</v>
      </c>
      <c r="I23" s="4" t="str">
        <f>(IF(G23=0,"",IF(G27&gt;G28,"X","")))</f>
        <v/>
      </c>
    </row>
    <row r="24" spans="1:9" x14ac:dyDescent="0.2">
      <c r="A24" t="s">
        <v>46</v>
      </c>
      <c r="B24" s="48"/>
      <c r="C24" s="48" t="s">
        <v>1</v>
      </c>
      <c r="D24" s="2"/>
      <c r="G24" s="1" t="s">
        <v>0</v>
      </c>
      <c r="H24" s="1"/>
      <c r="I24" s="2"/>
    </row>
    <row r="25" spans="1:9" x14ac:dyDescent="0.2">
      <c r="A25" t="s">
        <v>47</v>
      </c>
      <c r="B25" s="48"/>
      <c r="C25" s="48" t="s">
        <v>1</v>
      </c>
      <c r="D25" s="2"/>
      <c r="F25" s="5" t="s">
        <v>4</v>
      </c>
      <c r="G25" s="6">
        <f>G8-G16</f>
        <v>0</v>
      </c>
      <c r="H25" s="1"/>
      <c r="I25" s="2"/>
    </row>
    <row r="26" spans="1:9" x14ac:dyDescent="0.2">
      <c r="A26" t="s">
        <v>48</v>
      </c>
      <c r="B26" s="48"/>
      <c r="C26" s="48" t="s">
        <v>1</v>
      </c>
      <c r="D26" s="2"/>
      <c r="F26" s="5" t="s">
        <v>5</v>
      </c>
      <c r="G26" s="6">
        <f>ABS(G23-G25)</f>
        <v>0</v>
      </c>
      <c r="H26" s="1"/>
      <c r="I26" s="2"/>
    </row>
    <row r="27" spans="1:9" x14ac:dyDescent="0.2">
      <c r="A27" t="s">
        <v>49</v>
      </c>
      <c r="B27" s="48"/>
      <c r="C27" s="48" t="s">
        <v>1</v>
      </c>
      <c r="D27" s="2"/>
      <c r="F27" t="s">
        <v>22</v>
      </c>
      <c r="G27" s="1" t="e">
        <f>G26*100/G25</f>
        <v>#DIV/0!</v>
      </c>
      <c r="H27" s="1"/>
      <c r="I27" s="2"/>
    </row>
    <row r="28" spans="1:9" x14ac:dyDescent="0.2">
      <c r="B28" s="1"/>
      <c r="C28" s="1"/>
      <c r="D28" s="2"/>
      <c r="F28" t="s">
        <v>23</v>
      </c>
      <c r="G28" s="1">
        <v>2</v>
      </c>
      <c r="H28" s="1"/>
      <c r="I28" s="2"/>
    </row>
    <row r="29" spans="1:9" x14ac:dyDescent="0.2">
      <c r="B29" s="1"/>
      <c r="C29" s="1"/>
      <c r="D29" s="2"/>
      <c r="G29" s="1"/>
      <c r="H29" s="1"/>
      <c r="I29" s="2"/>
    </row>
    <row r="30" spans="1:9" x14ac:dyDescent="0.2">
      <c r="B30" s="1"/>
      <c r="C30" s="1"/>
      <c r="D30" s="2"/>
      <c r="G30" s="1"/>
      <c r="H30" s="1"/>
      <c r="I30" s="2"/>
    </row>
    <row r="31" spans="1:9" x14ac:dyDescent="0.2">
      <c r="A31" t="s">
        <v>7</v>
      </c>
      <c r="B31" s="3">
        <f>'Experiment 2'!B15</f>
        <v>0</v>
      </c>
      <c r="C31" s="3" t="s">
        <v>1</v>
      </c>
      <c r="D31" s="2"/>
      <c r="F31" t="s">
        <v>8</v>
      </c>
      <c r="G31" s="3">
        <f>'Experiment 2'!F15</f>
        <v>0</v>
      </c>
      <c r="H31" s="3" t="s">
        <v>1</v>
      </c>
      <c r="I31" s="4" t="str">
        <f>(IF(G31=0,"",IF(G35&gt;G36,"X","")))</f>
        <v/>
      </c>
    </row>
    <row r="32" spans="1:9" x14ac:dyDescent="0.2">
      <c r="B32" s="1"/>
      <c r="C32" s="1"/>
      <c r="D32" s="2"/>
      <c r="G32" s="1"/>
      <c r="H32" s="1"/>
      <c r="I32" s="2"/>
    </row>
    <row r="33" spans="1:9" x14ac:dyDescent="0.2">
      <c r="B33" s="1"/>
      <c r="C33" s="1"/>
      <c r="D33" s="2"/>
      <c r="F33" s="5" t="s">
        <v>4</v>
      </c>
      <c r="G33" s="6">
        <f>G12-G16</f>
        <v>0</v>
      </c>
      <c r="H33" s="1"/>
      <c r="I33" s="2"/>
    </row>
    <row r="34" spans="1:9" x14ac:dyDescent="0.2">
      <c r="B34" s="1"/>
      <c r="C34" s="1"/>
      <c r="D34" s="2"/>
      <c r="F34" s="5" t="s">
        <v>5</v>
      </c>
      <c r="G34" s="6">
        <f>ABS(G31-G33)</f>
        <v>0</v>
      </c>
      <c r="H34" s="1"/>
      <c r="I34" s="2"/>
    </row>
    <row r="35" spans="1:9" x14ac:dyDescent="0.2">
      <c r="B35" s="1"/>
      <c r="C35" s="1"/>
      <c r="D35" s="2"/>
      <c r="F35" t="s">
        <v>22</v>
      </c>
      <c r="G35" s="1" t="e">
        <f>G34*100/G33</f>
        <v>#DIV/0!</v>
      </c>
      <c r="H35" s="1"/>
      <c r="I35" s="2"/>
    </row>
    <row r="36" spans="1:9" x14ac:dyDescent="0.2">
      <c r="B36" s="1"/>
      <c r="C36" s="1"/>
      <c r="D36" s="2"/>
      <c r="F36" t="s">
        <v>23</v>
      </c>
      <c r="G36" s="1">
        <v>2</v>
      </c>
      <c r="H36" s="1"/>
      <c r="I36" s="2"/>
    </row>
    <row r="37" spans="1:9" x14ac:dyDescent="0.2">
      <c r="B37" s="1"/>
      <c r="C37" s="1"/>
      <c r="D37" s="2"/>
      <c r="G37" s="1"/>
      <c r="H37" s="1"/>
      <c r="I37" s="2"/>
    </row>
    <row r="38" spans="1:9" x14ac:dyDescent="0.2">
      <c r="A38" t="s">
        <v>9</v>
      </c>
      <c r="B38" s="3">
        <f>'Experiment 2'!B16</f>
        <v>0</v>
      </c>
      <c r="C38" s="3" t="s">
        <v>1</v>
      </c>
      <c r="D38" s="4" t="str">
        <f>(IF(B38=0,"",IF(B42&gt;B43,"X","")))</f>
        <v/>
      </c>
      <c r="F38" t="s">
        <v>9</v>
      </c>
      <c r="G38" s="3">
        <f>'Experiment 2'!F16</f>
        <v>0</v>
      </c>
      <c r="H38" s="3" t="s">
        <v>1</v>
      </c>
      <c r="I38" s="4" t="str">
        <f>(IF(G38=0,"",IF(G42&gt;G43,"X","")))</f>
        <v/>
      </c>
    </row>
    <row r="39" spans="1:9" x14ac:dyDescent="0.2">
      <c r="A39" s="7"/>
      <c r="B39" s="1"/>
      <c r="C39" s="1"/>
      <c r="D39" s="2"/>
      <c r="I39" s="2"/>
    </row>
    <row r="40" spans="1:9" x14ac:dyDescent="0.2">
      <c r="A40" s="5" t="s">
        <v>4</v>
      </c>
      <c r="B40" s="6">
        <f>B23-B31</f>
        <v>0</v>
      </c>
      <c r="C40" s="1"/>
      <c r="D40" s="2"/>
      <c r="F40" s="5" t="s">
        <v>4</v>
      </c>
      <c r="G40" s="5">
        <f>G25-G33</f>
        <v>0</v>
      </c>
      <c r="I40" s="2"/>
    </row>
    <row r="41" spans="1:9" x14ac:dyDescent="0.2">
      <c r="A41" s="5" t="s">
        <v>5</v>
      </c>
      <c r="B41" s="6">
        <f>ABS(B38-B40)</f>
        <v>0</v>
      </c>
      <c r="C41" s="1"/>
      <c r="D41" s="2"/>
      <c r="F41" s="5" t="s">
        <v>5</v>
      </c>
      <c r="G41" s="5">
        <f>ABS(G40-G38)</f>
        <v>0</v>
      </c>
      <c r="I41" s="2"/>
    </row>
    <row r="42" spans="1:9" x14ac:dyDescent="0.2">
      <c r="A42" t="s">
        <v>22</v>
      </c>
      <c r="B42" s="1" t="e">
        <f>B41*100/B40</f>
        <v>#DIV/0!</v>
      </c>
      <c r="C42" s="1"/>
      <c r="D42" s="2"/>
      <c r="F42" t="s">
        <v>22</v>
      </c>
      <c r="G42" s="1" t="e">
        <f>G41*100/G40</f>
        <v>#DIV/0!</v>
      </c>
      <c r="I42" s="2"/>
    </row>
    <row r="43" spans="1:9" x14ac:dyDescent="0.2">
      <c r="A43" t="s">
        <v>23</v>
      </c>
      <c r="B43" s="1">
        <v>2</v>
      </c>
      <c r="C43" s="1"/>
      <c r="D43" s="2"/>
      <c r="F43" t="s">
        <v>23</v>
      </c>
      <c r="G43" s="1">
        <v>2</v>
      </c>
      <c r="I43" s="2"/>
    </row>
    <row r="44" spans="1:9" x14ac:dyDescent="0.2">
      <c r="B44" s="1"/>
      <c r="C44" s="1"/>
      <c r="D44" s="2"/>
      <c r="G44" s="1"/>
      <c r="I44" s="2"/>
    </row>
    <row r="45" spans="1:9" x14ac:dyDescent="0.2">
      <c r="B45" s="1"/>
      <c r="C45" s="1"/>
      <c r="D45" s="2"/>
      <c r="G45" s="1"/>
      <c r="I45" s="2"/>
    </row>
    <row r="46" spans="1:9" x14ac:dyDescent="0.2">
      <c r="A46" t="s">
        <v>33</v>
      </c>
      <c r="B46" s="3">
        <f>'Experiment 2'!B19</f>
        <v>0</v>
      </c>
      <c r="C46" s="3" t="s">
        <v>1</v>
      </c>
      <c r="D46" s="4" t="str">
        <f>(IF(B46=0,"",IF(B50&gt;B51,"X","")))</f>
        <v/>
      </c>
      <c r="G46" s="1"/>
      <c r="I46" s="2"/>
    </row>
    <row r="47" spans="1:9" x14ac:dyDescent="0.2">
      <c r="B47" s="1"/>
      <c r="C47" s="1"/>
      <c r="D47" s="2"/>
      <c r="G47" s="1"/>
      <c r="I47" s="2"/>
    </row>
    <row r="48" spans="1:9" x14ac:dyDescent="0.2">
      <c r="A48" s="31" t="s">
        <v>34</v>
      </c>
      <c r="B48" s="6">
        <f>(B40+G40)*0.5</f>
        <v>0</v>
      </c>
      <c r="C48" s="1"/>
      <c r="D48" s="2"/>
      <c r="G48" s="1"/>
      <c r="I48" s="2"/>
    </row>
    <row r="49" spans="1:9" x14ac:dyDescent="0.2">
      <c r="A49" s="31" t="s">
        <v>35</v>
      </c>
      <c r="B49" s="6">
        <f>ABS(B46-B48)</f>
        <v>0</v>
      </c>
      <c r="C49" s="1"/>
      <c r="D49" s="2"/>
      <c r="G49" s="1"/>
      <c r="I49" s="2"/>
    </row>
    <row r="50" spans="1:9" x14ac:dyDescent="0.2">
      <c r="A50" t="s">
        <v>36</v>
      </c>
      <c r="B50" s="1" t="e">
        <f>B49*100/B48</f>
        <v>#DIV/0!</v>
      </c>
      <c r="C50" s="1"/>
      <c r="D50" s="2"/>
      <c r="G50" s="1"/>
      <c r="I50" s="2"/>
    </row>
    <row r="51" spans="1:9" x14ac:dyDescent="0.2">
      <c r="A51" t="s">
        <v>23</v>
      </c>
      <c r="B51" s="1">
        <v>2</v>
      </c>
      <c r="C51" s="1"/>
      <c r="D51" s="2"/>
      <c r="G51" s="1"/>
      <c r="I51" s="2"/>
    </row>
    <row r="52" spans="1:9" x14ac:dyDescent="0.2">
      <c r="B52" s="1"/>
      <c r="C52" s="1"/>
      <c r="D52" s="2"/>
      <c r="G52" s="1"/>
      <c r="I52" s="2"/>
    </row>
    <row r="53" spans="1:9" x14ac:dyDescent="0.2">
      <c r="A53" t="s">
        <v>37</v>
      </c>
      <c r="B53" s="3">
        <f>'Experiment 2'!B20</f>
        <v>0</v>
      </c>
      <c r="C53" s="3" t="s">
        <v>1</v>
      </c>
      <c r="D53" s="4" t="str">
        <f>(IF(B53=0,"",IF(B57&gt;B58,"X","")))</f>
        <v/>
      </c>
      <c r="G53" s="1"/>
      <c r="I53" s="2"/>
    </row>
    <row r="54" spans="1:9" x14ac:dyDescent="0.2">
      <c r="B54" s="1"/>
      <c r="C54" s="1"/>
      <c r="D54" s="2"/>
      <c r="G54" s="1"/>
      <c r="I54" s="2"/>
    </row>
    <row r="55" spans="1:9" x14ac:dyDescent="0.2">
      <c r="A55" s="31" t="s">
        <v>34</v>
      </c>
      <c r="B55" s="6">
        <f>(B18+G25)*0.5</f>
        <v>0</v>
      </c>
      <c r="C55" s="1"/>
      <c r="D55" s="2"/>
      <c r="G55" s="1"/>
      <c r="I55" s="2"/>
    </row>
    <row r="56" spans="1:9" x14ac:dyDescent="0.2">
      <c r="A56" s="31" t="s">
        <v>35</v>
      </c>
      <c r="B56" s="6">
        <f>ABS(B53-B55)</f>
        <v>0</v>
      </c>
      <c r="C56" s="1"/>
      <c r="D56" s="2"/>
      <c r="G56" s="1"/>
      <c r="I56" s="2"/>
    </row>
    <row r="57" spans="1:9" x14ac:dyDescent="0.2">
      <c r="A57" t="s">
        <v>36</v>
      </c>
      <c r="B57" s="1" t="e">
        <f>B56*100/B55</f>
        <v>#DIV/0!</v>
      </c>
      <c r="C57" s="1"/>
      <c r="D57" s="2"/>
      <c r="G57" s="1"/>
      <c r="I57" s="2"/>
    </row>
    <row r="58" spans="1:9" x14ac:dyDescent="0.2">
      <c r="A58" t="s">
        <v>23</v>
      </c>
      <c r="B58" s="1">
        <v>2</v>
      </c>
      <c r="C58" s="1"/>
      <c r="D58" s="2"/>
      <c r="G58" s="1"/>
      <c r="I58" s="2"/>
    </row>
    <row r="59" spans="1:9" x14ac:dyDescent="0.2">
      <c r="B59" s="1"/>
      <c r="C59" s="1"/>
      <c r="D59" s="2"/>
      <c r="G59" s="1"/>
      <c r="I59" s="2"/>
    </row>
    <row r="60" spans="1:9" x14ac:dyDescent="0.2">
      <c r="B60" s="1"/>
      <c r="C60" s="1"/>
      <c r="D60" s="2"/>
      <c r="G60" s="1"/>
      <c r="I60" s="2"/>
    </row>
    <row r="61" spans="1:9" x14ac:dyDescent="0.2">
      <c r="B61" s="1"/>
      <c r="C61" s="1"/>
      <c r="D61" s="2"/>
      <c r="I61" s="2"/>
    </row>
    <row r="62" spans="1:9" x14ac:dyDescent="0.2">
      <c r="A62" t="s">
        <v>10</v>
      </c>
      <c r="B62" s="3">
        <f>'Experiment 2'!B22</f>
        <v>0</v>
      </c>
      <c r="C62" s="3" t="s">
        <v>11</v>
      </c>
      <c r="D62" s="4" t="str">
        <f>(IF(B62=0,"",IF(B66&gt;B67,"X","")))</f>
        <v/>
      </c>
      <c r="I62" s="2"/>
    </row>
    <row r="64" spans="1:9" x14ac:dyDescent="0.2">
      <c r="A64" s="5" t="s">
        <v>12</v>
      </c>
      <c r="B64" s="5" t="e">
        <f>B48*100/B55</f>
        <v>#DIV/0!</v>
      </c>
    </row>
    <row r="65" spans="1:9" x14ac:dyDescent="0.2">
      <c r="A65" s="5" t="s">
        <v>13</v>
      </c>
      <c r="B65" s="5" t="e">
        <f>ABS(B64-B62)</f>
        <v>#DIV/0!</v>
      </c>
    </row>
    <row r="66" spans="1:9" x14ac:dyDescent="0.2">
      <c r="A66" t="s">
        <v>22</v>
      </c>
      <c r="B66" s="1" t="e">
        <f>B65*100/B64</f>
        <v>#DIV/0!</v>
      </c>
    </row>
    <row r="67" spans="1:9" x14ac:dyDescent="0.2">
      <c r="A67" t="s">
        <v>23</v>
      </c>
      <c r="B67" s="1">
        <v>2</v>
      </c>
    </row>
    <row r="69" spans="1:9" x14ac:dyDescent="0.2">
      <c r="A69" s="5" t="s">
        <v>14</v>
      </c>
      <c r="B69" t="e">
        <f>VLOOKUP($B$4,unknowns!$A$1:$N$713,9,FALSE)</f>
        <v>#N/A</v>
      </c>
    </row>
    <row r="70" spans="1:9" x14ac:dyDescent="0.2">
      <c r="A70" s="5"/>
      <c r="B70" s="5"/>
    </row>
    <row r="71" spans="1:9" x14ac:dyDescent="0.2">
      <c r="A71" s="5" t="s">
        <v>15</v>
      </c>
      <c r="B71" s="5" t="e">
        <f>ABS(B69-B64)</f>
        <v>#N/A</v>
      </c>
    </row>
    <row r="72" spans="1:9" x14ac:dyDescent="0.2">
      <c r="A72" s="5" t="s">
        <v>16</v>
      </c>
      <c r="B72" s="5" t="e">
        <f>B71*100/B69</f>
        <v>#N/A</v>
      </c>
    </row>
    <row r="74" spans="1:9" s="2" customFormat="1" x14ac:dyDescent="0.2"/>
    <row r="75" spans="1:9" s="2" customFormat="1" ht="15" x14ac:dyDescent="0.2">
      <c r="A75" s="11" t="s">
        <v>19</v>
      </c>
      <c r="B75" s="24" t="e">
        <f>C79</f>
        <v>#N/A</v>
      </c>
      <c r="C75" s="25" t="s">
        <v>31</v>
      </c>
    </row>
    <row r="76" spans="1:9" s="2" customFormat="1" ht="15" x14ac:dyDescent="0.2">
      <c r="A76" s="11"/>
      <c r="B76"/>
      <c r="C76" s="26"/>
    </row>
    <row r="77" spans="1:9" s="2" customFormat="1" ht="15" x14ac:dyDescent="0.2">
      <c r="A77" s="11" t="s">
        <v>0</v>
      </c>
      <c r="B77"/>
      <c r="C77" s="26" t="s">
        <v>0</v>
      </c>
    </row>
    <row r="78" spans="1:9" s="2" customFormat="1" ht="15" x14ac:dyDescent="0.2">
      <c r="A78" s="11" t="s">
        <v>16</v>
      </c>
      <c r="B78" s="16" t="s">
        <v>20</v>
      </c>
      <c r="C78" s="26" t="s">
        <v>0</v>
      </c>
    </row>
    <row r="79" spans="1:9" s="2" customFormat="1" ht="15.75" x14ac:dyDescent="0.25">
      <c r="A79" s="27">
        <v>2</v>
      </c>
      <c r="B79" s="27">
        <v>30</v>
      </c>
      <c r="C79" s="27" t="e">
        <f t="shared" ref="C79:C85" si="0">IF($B$72&lt;=A79,B79,C80)</f>
        <v>#N/A</v>
      </c>
      <c r="D79" s="8"/>
      <c r="E79" s="9"/>
      <c r="F79" s="8"/>
      <c r="G79" s="8"/>
      <c r="H79" s="8"/>
      <c r="I79" s="8"/>
    </row>
    <row r="80" spans="1:9" s="2" customFormat="1" ht="15.75" x14ac:dyDescent="0.25">
      <c r="A80" s="27">
        <v>4</v>
      </c>
      <c r="B80" s="27">
        <v>28</v>
      </c>
      <c r="C80" s="27" t="e">
        <f t="shared" si="0"/>
        <v>#N/A</v>
      </c>
      <c r="D80" s="8"/>
      <c r="E80" s="9"/>
      <c r="F80" s="8"/>
      <c r="G80" s="8"/>
      <c r="H80" s="8"/>
      <c r="I80" s="8"/>
    </row>
    <row r="81" spans="1:9" s="2" customFormat="1" ht="15.75" x14ac:dyDescent="0.25">
      <c r="A81" s="27">
        <v>6</v>
      </c>
      <c r="B81" s="27">
        <v>26</v>
      </c>
      <c r="C81" s="27" t="e">
        <f t="shared" si="0"/>
        <v>#N/A</v>
      </c>
      <c r="E81" s="9"/>
      <c r="F81" s="17"/>
      <c r="G81" s="17"/>
      <c r="H81" s="14"/>
      <c r="I81" s="8"/>
    </row>
    <row r="82" spans="1:9" s="2" customFormat="1" ht="15.75" x14ac:dyDescent="0.25">
      <c r="A82" s="27">
        <v>8</v>
      </c>
      <c r="B82" s="27">
        <v>24</v>
      </c>
      <c r="C82" s="27" t="e">
        <f t="shared" si="0"/>
        <v>#N/A</v>
      </c>
      <c r="E82" s="9"/>
      <c r="F82" s="17"/>
      <c r="G82" s="17"/>
      <c r="H82" s="14"/>
      <c r="I82" s="8"/>
    </row>
    <row r="83" spans="1:9" s="2" customFormat="1" ht="15.75" x14ac:dyDescent="0.25">
      <c r="A83" s="27">
        <v>10</v>
      </c>
      <c r="B83" s="27">
        <v>22</v>
      </c>
      <c r="C83" s="27" t="e">
        <f t="shared" si="0"/>
        <v>#N/A</v>
      </c>
      <c r="E83" s="9"/>
      <c r="F83" s="17"/>
      <c r="G83" s="17"/>
      <c r="H83" s="14"/>
      <c r="I83" s="8"/>
    </row>
    <row r="84" spans="1:9" s="2" customFormat="1" ht="15.75" x14ac:dyDescent="0.25">
      <c r="A84" s="27">
        <v>12</v>
      </c>
      <c r="B84" s="27">
        <v>20</v>
      </c>
      <c r="C84" s="27" t="e">
        <f t="shared" si="0"/>
        <v>#N/A</v>
      </c>
      <c r="E84" s="9"/>
      <c r="F84" s="17"/>
      <c r="G84" s="17"/>
      <c r="H84" s="14"/>
      <c r="I84" s="8"/>
    </row>
    <row r="85" spans="1:9" s="2" customFormat="1" ht="15.75" x14ac:dyDescent="0.25">
      <c r="A85" s="27">
        <v>14</v>
      </c>
      <c r="B85" s="27">
        <v>18</v>
      </c>
      <c r="C85" s="27" t="e">
        <f t="shared" si="0"/>
        <v>#N/A</v>
      </c>
      <c r="E85" s="9"/>
      <c r="F85" s="17"/>
      <c r="G85" s="17"/>
      <c r="H85" s="14"/>
      <c r="I85" s="8"/>
    </row>
    <row r="86" spans="1:9" s="2" customFormat="1" ht="15.75" x14ac:dyDescent="0.25">
      <c r="A86" s="27">
        <v>16</v>
      </c>
      <c r="B86" s="27">
        <v>16</v>
      </c>
      <c r="C86" s="27" t="e">
        <f>IF($B$72&lt;=A86,B86,B87)</f>
        <v>#N/A</v>
      </c>
      <c r="E86" s="9"/>
      <c r="F86" s="17"/>
      <c r="G86" s="17"/>
      <c r="H86" s="14"/>
      <c r="I86" s="8"/>
    </row>
    <row r="87" spans="1:9" s="2" customFormat="1" ht="15.75" x14ac:dyDescent="0.25">
      <c r="A87" s="30">
        <v>18</v>
      </c>
      <c r="B87" s="30">
        <v>14</v>
      </c>
      <c r="C87" s="27" t="e">
        <f>IF($B$72&lt;=A87,B87,B88)</f>
        <v>#N/A</v>
      </c>
      <c r="E87" s="9"/>
      <c r="F87" s="17"/>
      <c r="G87" s="17"/>
      <c r="H87" s="14"/>
      <c r="I87" s="8"/>
    </row>
    <row r="88" spans="1:9" s="2" customFormat="1" ht="15.75" x14ac:dyDescent="0.25">
      <c r="A88" s="30">
        <v>20</v>
      </c>
      <c r="B88" s="30">
        <v>12</v>
      </c>
      <c r="C88" s="27" t="e">
        <f>IF($B$72&lt;=A88,B88,B89)</f>
        <v>#N/A</v>
      </c>
      <c r="E88" s="9"/>
      <c r="F88" s="17"/>
      <c r="G88" s="17"/>
      <c r="H88" s="14"/>
      <c r="I88" s="8"/>
    </row>
    <row r="89" spans="1:9" s="2" customFormat="1" ht="15.75" x14ac:dyDescent="0.25">
      <c r="A89" s="30">
        <v>25</v>
      </c>
      <c r="B89" s="30">
        <v>10</v>
      </c>
      <c r="C89" s="27" t="e">
        <f>IF($B$72&lt;=A89,B89,B89)</f>
        <v>#N/A</v>
      </c>
      <c r="E89" s="9"/>
      <c r="F89" s="17"/>
      <c r="G89" s="17"/>
      <c r="H89" s="14"/>
      <c r="I89" s="8"/>
    </row>
    <row r="90" spans="1:9" s="2" customFormat="1" x14ac:dyDescent="0.2">
      <c r="A90" s="10"/>
      <c r="B90" s="12"/>
      <c r="E90" s="9"/>
      <c r="F90" s="17"/>
      <c r="G90" s="17"/>
      <c r="H90" s="14"/>
      <c r="I90" s="8"/>
    </row>
    <row r="91" spans="1:9" s="2" customFormat="1" x14ac:dyDescent="0.2">
      <c r="A91" s="10"/>
      <c r="B91" s="12"/>
      <c r="E91" s="9"/>
      <c r="F91" s="17"/>
      <c r="G91" s="17"/>
      <c r="H91" s="14"/>
      <c r="I91" s="8"/>
    </row>
    <row r="92" spans="1:9" s="2" customFormat="1" x14ac:dyDescent="0.2">
      <c r="A92" s="10"/>
      <c r="B92" s="12"/>
      <c r="E92" s="9"/>
      <c r="F92" s="17"/>
      <c r="G92" s="17"/>
      <c r="H92" s="14"/>
      <c r="I92" s="8"/>
    </row>
    <row r="93" spans="1:9" s="2" customFormat="1" x14ac:dyDescent="0.2">
      <c r="A93" s="10"/>
      <c r="B93" s="12"/>
      <c r="E93" s="9"/>
      <c r="F93" s="17"/>
      <c r="G93" s="17"/>
      <c r="H93" s="14"/>
      <c r="I93" s="8"/>
    </row>
    <row r="94" spans="1:9" s="2" customFormat="1" x14ac:dyDescent="0.2">
      <c r="A94" s="10"/>
      <c r="B94" s="12"/>
      <c r="E94" s="9"/>
      <c r="F94" s="17"/>
      <c r="G94" s="17"/>
      <c r="H94" s="14"/>
      <c r="I94" s="8"/>
    </row>
    <row r="95" spans="1:9" s="2" customFormat="1" x14ac:dyDescent="0.2">
      <c r="A95" s="10"/>
      <c r="B95" s="12"/>
      <c r="E95" s="9"/>
      <c r="F95" s="17"/>
      <c r="G95" s="17"/>
      <c r="H95" s="14"/>
      <c r="I95" s="8"/>
    </row>
    <row r="96" spans="1:9" s="2" customFormat="1" x14ac:dyDescent="0.2">
      <c r="A96" s="10"/>
      <c r="B96" s="12"/>
      <c r="E96" s="9"/>
      <c r="F96" s="17"/>
      <c r="G96" s="17"/>
      <c r="H96" s="14"/>
      <c r="I96" s="8"/>
    </row>
    <row r="97" spans="1:9" s="2" customFormat="1" x14ac:dyDescent="0.2">
      <c r="A97" s="10"/>
      <c r="B97" s="10"/>
      <c r="E97" s="9"/>
      <c r="F97" s="17"/>
      <c r="G97" s="17"/>
      <c r="H97" s="14"/>
      <c r="I97" s="8"/>
    </row>
    <row r="98" spans="1:9" s="2" customFormat="1" x14ac:dyDescent="0.2">
      <c r="A98" s="10"/>
      <c r="B98" s="10"/>
      <c r="E98" s="9"/>
      <c r="F98" s="17"/>
      <c r="G98" s="17"/>
      <c r="H98" s="14"/>
      <c r="I98" s="8"/>
    </row>
    <row r="99" spans="1:9" s="2" customFormat="1" x14ac:dyDescent="0.2">
      <c r="A99" s="10"/>
      <c r="B99" s="10"/>
      <c r="E99" s="9"/>
      <c r="F99" s="17"/>
      <c r="G99" s="17"/>
      <c r="H99" s="14"/>
      <c r="I99" s="8"/>
    </row>
    <row r="100" spans="1:9" s="2" customFormat="1" x14ac:dyDescent="0.2">
      <c r="A100" s="10"/>
      <c r="B100" s="10"/>
      <c r="E100" s="9"/>
      <c r="F100" s="18"/>
      <c r="G100" s="17"/>
      <c r="H100" s="14"/>
      <c r="I100" s="8"/>
    </row>
    <row r="101" spans="1:9" s="2" customFormat="1" x14ac:dyDescent="0.2">
      <c r="A101" s="10"/>
      <c r="B101" s="10"/>
      <c r="E101" s="9"/>
      <c r="F101" s="17"/>
      <c r="G101" s="17"/>
      <c r="H101" s="14"/>
      <c r="I101" s="8"/>
    </row>
    <row r="102" spans="1:9" s="2" customFormat="1" x14ac:dyDescent="0.2">
      <c r="A102" s="10"/>
      <c r="B102" s="10"/>
      <c r="E102" s="9"/>
      <c r="F102" s="17"/>
      <c r="G102" s="17"/>
      <c r="H102" s="14"/>
      <c r="I102" s="8"/>
    </row>
    <row r="103" spans="1:9" s="2" customFormat="1" x14ac:dyDescent="0.2">
      <c r="A103" s="10"/>
      <c r="B103" s="10"/>
      <c r="E103" s="9"/>
      <c r="F103" s="17"/>
      <c r="G103" s="17"/>
      <c r="H103" s="14"/>
      <c r="I103" s="8"/>
    </row>
    <row r="104" spans="1:9" s="2" customFormat="1" x14ac:dyDescent="0.2">
      <c r="A104" s="10"/>
      <c r="B104" s="10"/>
      <c r="E104" s="9"/>
      <c r="F104" s="17"/>
      <c r="G104" s="17"/>
      <c r="H104" s="14"/>
      <c r="I104" s="8"/>
    </row>
    <row r="105" spans="1:9" s="2" customFormat="1" x14ac:dyDescent="0.2">
      <c r="A105" s="10"/>
      <c r="B105" s="10"/>
      <c r="E105" s="9"/>
      <c r="F105" s="17"/>
      <c r="G105" s="17"/>
      <c r="H105" s="14"/>
      <c r="I105" s="8"/>
    </row>
    <row r="106" spans="1:9" s="2" customFormat="1" x14ac:dyDescent="0.2">
      <c r="A106" s="10"/>
      <c r="B106" s="10"/>
      <c r="E106" s="9"/>
      <c r="F106" s="17"/>
      <c r="G106" s="17"/>
      <c r="H106" s="14"/>
      <c r="I106" s="8"/>
    </row>
    <row r="107" spans="1:9" s="2" customFormat="1" x14ac:dyDescent="0.2">
      <c r="A107" s="10"/>
      <c r="B107" s="10"/>
      <c r="E107" s="9"/>
      <c r="F107" s="17"/>
      <c r="G107" s="17"/>
      <c r="H107" s="14"/>
      <c r="I107" s="8"/>
    </row>
    <row r="108" spans="1:9" s="2" customFormat="1" x14ac:dyDescent="0.2">
      <c r="A108" s="10"/>
      <c r="B108" s="10"/>
      <c r="E108" s="9"/>
      <c r="F108" s="17"/>
      <c r="G108" s="17"/>
      <c r="H108" s="14"/>
      <c r="I108" s="8"/>
    </row>
    <row r="109" spans="1:9" s="2" customFormat="1" x14ac:dyDescent="0.2">
      <c r="A109" s="10"/>
      <c r="B109" s="10"/>
      <c r="E109" s="9"/>
      <c r="F109" s="17"/>
      <c r="G109" s="17"/>
      <c r="H109" s="14"/>
      <c r="I109" s="8"/>
    </row>
    <row r="110" spans="1:9" s="2" customFormat="1" x14ac:dyDescent="0.2">
      <c r="A110" s="10"/>
      <c r="B110" s="10"/>
      <c r="E110" s="9"/>
      <c r="F110" s="17"/>
      <c r="G110" s="17"/>
      <c r="H110" s="14"/>
      <c r="I110" s="8"/>
    </row>
    <row r="111" spans="1:9" s="2" customFormat="1" x14ac:dyDescent="0.2">
      <c r="A111" s="10"/>
      <c r="B111" s="10"/>
      <c r="E111" s="9"/>
      <c r="F111" s="17"/>
      <c r="G111" s="17"/>
      <c r="H111" s="14"/>
      <c r="I111" s="8"/>
    </row>
    <row r="112" spans="1:9" s="2" customFormat="1" x14ac:dyDescent="0.2">
      <c r="A112" s="10"/>
      <c r="B112" s="10"/>
      <c r="E112" s="9"/>
      <c r="F112" s="17"/>
      <c r="G112" s="17"/>
      <c r="H112" s="14"/>
      <c r="I112" s="8"/>
    </row>
    <row r="113" spans="1:9" s="2" customFormat="1" x14ac:dyDescent="0.2">
      <c r="A113" s="10"/>
      <c r="B113" s="10"/>
      <c r="E113" s="9"/>
      <c r="F113" s="17"/>
      <c r="G113" s="17"/>
      <c r="H113" s="14"/>
      <c r="I113" s="8"/>
    </row>
    <row r="114" spans="1:9" s="2" customFormat="1" x14ac:dyDescent="0.2">
      <c r="A114" s="10"/>
      <c r="B114" s="10"/>
      <c r="E114" s="9"/>
      <c r="F114" s="17"/>
      <c r="G114" s="17"/>
      <c r="H114" s="14"/>
      <c r="I114" s="8"/>
    </row>
    <row r="115" spans="1:9" s="2" customFormat="1" x14ac:dyDescent="0.2">
      <c r="A115" s="10"/>
      <c r="B115" s="10"/>
      <c r="E115" s="9"/>
      <c r="F115" s="17"/>
      <c r="G115" s="17"/>
      <c r="H115" s="14"/>
      <c r="I115" s="8"/>
    </row>
    <row r="116" spans="1:9" s="2" customFormat="1" x14ac:dyDescent="0.2">
      <c r="A116" s="10"/>
      <c r="B116" s="10"/>
      <c r="E116" s="9"/>
      <c r="F116" s="17"/>
      <c r="G116" s="17"/>
      <c r="H116" s="14"/>
      <c r="I116" s="8"/>
    </row>
    <row r="117" spans="1:9" s="2" customFormat="1" x14ac:dyDescent="0.2">
      <c r="A117" s="10"/>
      <c r="B117" s="10"/>
      <c r="E117" s="9"/>
      <c r="F117" s="17"/>
      <c r="G117" s="17"/>
      <c r="H117" s="14"/>
      <c r="I117" s="8"/>
    </row>
    <row r="118" spans="1:9" s="2" customFormat="1" x14ac:dyDescent="0.2">
      <c r="A118" s="10"/>
      <c r="B118" s="10"/>
      <c r="E118" s="9"/>
      <c r="F118" s="17"/>
      <c r="G118" s="17"/>
      <c r="H118" s="14"/>
      <c r="I118" s="8"/>
    </row>
    <row r="119" spans="1:9" s="2" customFormat="1" x14ac:dyDescent="0.2">
      <c r="A119" s="10"/>
      <c r="B119" s="10"/>
      <c r="E119" s="9"/>
      <c r="F119" s="17"/>
      <c r="G119" s="17"/>
      <c r="H119" s="14"/>
      <c r="I119" s="8"/>
    </row>
    <row r="120" spans="1:9" s="2" customFormat="1" x14ac:dyDescent="0.2">
      <c r="A120" s="10"/>
      <c r="B120" s="10"/>
      <c r="E120" s="9"/>
      <c r="F120" s="17"/>
      <c r="G120" s="17"/>
      <c r="H120" s="14"/>
      <c r="I120" s="8"/>
    </row>
    <row r="121" spans="1:9" s="2" customFormat="1" x14ac:dyDescent="0.2">
      <c r="A121" s="10"/>
      <c r="B121" s="10"/>
      <c r="E121" s="9"/>
      <c r="F121" s="17"/>
      <c r="G121" s="17"/>
      <c r="H121" s="14"/>
      <c r="I121" s="8"/>
    </row>
    <row r="122" spans="1:9" s="2" customFormat="1" x14ac:dyDescent="0.2">
      <c r="A122" s="10"/>
      <c r="B122" s="10"/>
      <c r="C122" s="15"/>
      <c r="D122" s="15"/>
      <c r="E122" s="9"/>
      <c r="F122" s="17"/>
      <c r="G122" s="17"/>
      <c r="H122" s="14"/>
      <c r="I122" s="8"/>
    </row>
    <row r="123" spans="1:9" s="2" customFormat="1" x14ac:dyDescent="0.2">
      <c r="A123" s="10"/>
      <c r="B123" s="10"/>
      <c r="C123" s="15"/>
      <c r="D123" s="15"/>
      <c r="E123" s="9"/>
      <c r="F123" s="17"/>
      <c r="G123" s="17"/>
      <c r="H123" s="14"/>
      <c r="I123" s="8"/>
    </row>
    <row r="124" spans="1:9" s="2" customFormat="1" x14ac:dyDescent="0.2">
      <c r="A124" s="10"/>
      <c r="B124" s="10"/>
      <c r="C124" s="15"/>
      <c r="D124" s="15"/>
      <c r="E124" s="9"/>
      <c r="F124" s="8"/>
      <c r="G124" s="8"/>
      <c r="H124" s="14"/>
      <c r="I124" s="8"/>
    </row>
    <row r="125" spans="1:9" s="2" customFormat="1" x14ac:dyDescent="0.2">
      <c r="A125" s="10"/>
      <c r="B125" s="10"/>
      <c r="C125" s="15"/>
      <c r="D125" s="15"/>
      <c r="E125" s="9"/>
      <c r="F125" s="17"/>
      <c r="G125" s="17"/>
      <c r="H125" s="14"/>
      <c r="I125" s="8"/>
    </row>
    <row r="126" spans="1:9" s="2" customFormat="1" x14ac:dyDescent="0.2">
      <c r="A126" s="10"/>
      <c r="B126" s="10"/>
      <c r="C126" s="15"/>
      <c r="D126" s="15"/>
      <c r="E126" s="9"/>
      <c r="F126" s="17"/>
      <c r="G126" s="17"/>
      <c r="H126" s="14"/>
      <c r="I126" s="8"/>
    </row>
    <row r="127" spans="1:9" s="2" customFormat="1" x14ac:dyDescent="0.2">
      <c r="A127" s="10"/>
      <c r="B127" s="10"/>
      <c r="C127" s="15"/>
      <c r="D127" s="15"/>
      <c r="E127" s="9"/>
      <c r="F127" s="17"/>
      <c r="G127" s="17"/>
      <c r="H127" s="14"/>
      <c r="I127" s="8"/>
    </row>
    <row r="128" spans="1:9" s="2" customFormat="1" x14ac:dyDescent="0.2">
      <c r="A128" s="10"/>
      <c r="B128" s="10"/>
      <c r="C128" s="15"/>
      <c r="D128" s="15"/>
      <c r="E128" s="9"/>
      <c r="F128" s="18"/>
      <c r="G128" s="18"/>
      <c r="H128" s="14"/>
      <c r="I128" s="8"/>
    </row>
    <row r="129" spans="1:9" s="2" customFormat="1" x14ac:dyDescent="0.2">
      <c r="A129" s="10"/>
      <c r="B129" s="10"/>
      <c r="C129" s="15"/>
      <c r="D129" s="15"/>
      <c r="E129" s="9"/>
      <c r="F129" s="17"/>
      <c r="G129" s="17"/>
      <c r="H129" s="14"/>
      <c r="I129" s="8"/>
    </row>
    <row r="130" spans="1:9" s="2" customFormat="1" x14ac:dyDescent="0.2">
      <c r="A130" s="10"/>
      <c r="B130" s="10"/>
      <c r="C130" s="15"/>
      <c r="D130" s="15"/>
      <c r="E130" s="9"/>
      <c r="F130" s="17"/>
      <c r="G130" s="17"/>
      <c r="H130" s="14"/>
      <c r="I130" s="8"/>
    </row>
    <row r="131" spans="1:9" s="2" customFormat="1" x14ac:dyDescent="0.2">
      <c r="A131" s="10"/>
      <c r="B131" s="10"/>
      <c r="C131" s="15"/>
      <c r="D131" s="15"/>
      <c r="E131" s="9"/>
      <c r="F131" s="17"/>
      <c r="G131" s="17"/>
      <c r="H131" s="14"/>
      <c r="I131" s="8"/>
    </row>
    <row r="132" spans="1:9" s="2" customFormat="1" x14ac:dyDescent="0.2">
      <c r="A132" s="10"/>
      <c r="B132" s="10"/>
      <c r="C132" s="15"/>
      <c r="D132" s="15"/>
      <c r="E132" s="9"/>
      <c r="F132" s="17"/>
      <c r="G132" s="17"/>
      <c r="H132" s="14"/>
      <c r="I132" s="8"/>
    </row>
    <row r="133" spans="1:9" s="2" customFormat="1" x14ac:dyDescent="0.2">
      <c r="A133" s="10"/>
      <c r="B133" s="10"/>
      <c r="C133" s="15"/>
      <c r="D133" s="15"/>
      <c r="E133" s="9"/>
      <c r="F133" s="17"/>
      <c r="G133" s="17"/>
      <c r="H133" s="14"/>
      <c r="I133" s="8"/>
    </row>
    <row r="134" spans="1:9" s="2" customFormat="1" x14ac:dyDescent="0.2">
      <c r="A134" s="10"/>
      <c r="B134" s="10"/>
      <c r="C134" s="15"/>
      <c r="D134" s="15"/>
      <c r="E134" s="9"/>
      <c r="F134" s="17"/>
      <c r="G134" s="17"/>
      <c r="H134" s="14"/>
      <c r="I134" s="8"/>
    </row>
    <row r="135" spans="1:9" s="2" customFormat="1" x14ac:dyDescent="0.2">
      <c r="A135" s="10"/>
      <c r="B135" s="10"/>
      <c r="C135" s="15"/>
      <c r="D135" s="15"/>
      <c r="E135" s="9"/>
      <c r="F135" s="17"/>
      <c r="G135" s="17"/>
      <c r="H135" s="14"/>
      <c r="I135" s="8"/>
    </row>
    <row r="136" spans="1:9" s="2" customFormat="1" x14ac:dyDescent="0.2">
      <c r="A136" s="10"/>
      <c r="B136" s="10"/>
      <c r="C136" s="15"/>
      <c r="D136" s="15"/>
      <c r="E136" s="9"/>
      <c r="F136" s="17"/>
      <c r="G136" s="17"/>
      <c r="H136" s="14"/>
      <c r="I136" s="8"/>
    </row>
    <row r="137" spans="1:9" s="2" customFormat="1" x14ac:dyDescent="0.2">
      <c r="A137" s="10"/>
      <c r="B137" s="10"/>
      <c r="C137" s="15"/>
      <c r="D137" s="15"/>
      <c r="E137" s="9"/>
      <c r="F137" s="17"/>
      <c r="G137" s="17"/>
      <c r="H137" s="14"/>
      <c r="I137" s="8"/>
    </row>
    <row r="138" spans="1:9" s="2" customFormat="1" x14ac:dyDescent="0.2">
      <c r="A138" s="10"/>
      <c r="B138" s="10"/>
      <c r="C138" s="15"/>
      <c r="D138" s="15"/>
      <c r="E138" s="9"/>
      <c r="F138" s="17"/>
      <c r="G138" s="17"/>
      <c r="H138" s="14"/>
      <c r="I138" s="8"/>
    </row>
    <row r="139" spans="1:9" s="2" customFormat="1" x14ac:dyDescent="0.2">
      <c r="A139" s="10"/>
      <c r="B139" s="10"/>
      <c r="C139" s="15"/>
      <c r="D139" s="15"/>
      <c r="E139" s="9"/>
      <c r="F139" s="17"/>
      <c r="G139" s="17"/>
      <c r="H139" s="14"/>
      <c r="I139" s="8"/>
    </row>
    <row r="140" spans="1:9" s="2" customFormat="1" x14ac:dyDescent="0.2">
      <c r="A140" s="10"/>
      <c r="B140" s="10"/>
      <c r="C140" s="15"/>
      <c r="D140" s="15"/>
      <c r="E140" s="9"/>
      <c r="F140" s="17"/>
      <c r="G140" s="17"/>
      <c r="H140" s="14"/>
      <c r="I140" s="8"/>
    </row>
    <row r="141" spans="1:9" s="2" customFormat="1" x14ac:dyDescent="0.2">
      <c r="A141" s="10"/>
      <c r="B141" s="10"/>
      <c r="C141" s="15"/>
      <c r="D141" s="15"/>
      <c r="E141" s="9"/>
      <c r="F141" s="17"/>
      <c r="G141" s="17"/>
      <c r="H141" s="14"/>
      <c r="I141" s="8"/>
    </row>
    <row r="142" spans="1:9" s="2" customFormat="1" x14ac:dyDescent="0.2">
      <c r="A142" s="10"/>
      <c r="B142" s="10"/>
      <c r="C142" s="15"/>
      <c r="D142" s="15"/>
      <c r="E142" s="9"/>
      <c r="F142" s="17"/>
      <c r="G142" s="17"/>
      <c r="H142" s="14"/>
      <c r="I142" s="8"/>
    </row>
    <row r="143" spans="1:9" s="2" customFormat="1" x14ac:dyDescent="0.2">
      <c r="A143" s="10"/>
      <c r="B143" s="10"/>
      <c r="C143" s="15"/>
      <c r="D143" s="15"/>
      <c r="E143" s="9"/>
      <c r="F143" s="17"/>
      <c r="G143" s="17"/>
      <c r="H143" s="14"/>
      <c r="I143" s="8"/>
    </row>
    <row r="144" spans="1:9" s="2" customFormat="1" x14ac:dyDescent="0.2">
      <c r="A144" s="10"/>
      <c r="B144" s="10"/>
      <c r="C144" s="15"/>
      <c r="D144" s="15"/>
      <c r="E144" s="9"/>
      <c r="F144" s="17"/>
      <c r="G144" s="17"/>
      <c r="H144" s="14"/>
      <c r="I144" s="8"/>
    </row>
    <row r="145" spans="1:9" s="2" customFormat="1" x14ac:dyDescent="0.2">
      <c r="A145" s="10"/>
      <c r="B145" s="10"/>
      <c r="C145" s="15"/>
      <c r="D145" s="15"/>
      <c r="E145" s="9"/>
      <c r="F145" s="17"/>
      <c r="G145" s="17"/>
      <c r="H145" s="14"/>
      <c r="I145" s="8"/>
    </row>
    <row r="146" spans="1:9" s="2" customFormat="1" x14ac:dyDescent="0.2">
      <c r="A146" s="10"/>
      <c r="B146" s="10"/>
      <c r="C146" s="15"/>
      <c r="D146" s="15"/>
      <c r="E146" s="9"/>
      <c r="F146" s="17"/>
      <c r="G146" s="17"/>
      <c r="H146" s="14"/>
      <c r="I146" s="8"/>
    </row>
    <row r="147" spans="1:9" s="2" customFormat="1" x14ac:dyDescent="0.2">
      <c r="A147" s="10"/>
      <c r="B147" s="10"/>
      <c r="C147" s="15"/>
      <c r="D147" s="15"/>
      <c r="E147" s="9"/>
      <c r="F147" s="17"/>
      <c r="G147" s="17"/>
      <c r="H147" s="14"/>
      <c r="I147" s="8"/>
    </row>
    <row r="148" spans="1:9" s="2" customFormat="1" x14ac:dyDescent="0.2">
      <c r="A148" s="10"/>
      <c r="B148" s="10"/>
      <c r="C148" s="15"/>
      <c r="D148" s="15"/>
      <c r="E148" s="9"/>
      <c r="F148" s="17"/>
      <c r="G148" s="17"/>
      <c r="H148" s="14"/>
      <c r="I148" s="8"/>
    </row>
    <row r="149" spans="1:9" s="2" customFormat="1" x14ac:dyDescent="0.2">
      <c r="A149" s="10"/>
      <c r="B149" s="10"/>
      <c r="C149" s="15"/>
      <c r="D149" s="15"/>
      <c r="E149" s="9"/>
      <c r="F149" s="17"/>
      <c r="G149" s="17"/>
      <c r="H149" s="14"/>
      <c r="I149" s="8"/>
    </row>
    <row r="150" spans="1:9" s="2" customFormat="1" x14ac:dyDescent="0.2">
      <c r="A150" s="10"/>
      <c r="B150" s="10"/>
      <c r="C150" s="15"/>
      <c r="D150" s="15"/>
      <c r="E150" s="9"/>
      <c r="F150" s="17"/>
      <c r="G150" s="17"/>
      <c r="H150" s="14"/>
      <c r="I150" s="8"/>
    </row>
    <row r="151" spans="1:9" s="2" customFormat="1" x14ac:dyDescent="0.2">
      <c r="A151" s="10"/>
      <c r="B151" s="10"/>
      <c r="C151" s="15"/>
      <c r="D151" s="15"/>
      <c r="E151" s="9"/>
      <c r="F151" s="17"/>
      <c r="G151" s="17"/>
      <c r="H151" s="14"/>
      <c r="I151" s="8"/>
    </row>
    <row r="152" spans="1:9" s="2" customFormat="1" x14ac:dyDescent="0.2">
      <c r="A152" s="10"/>
      <c r="B152" s="10"/>
      <c r="C152" s="15"/>
      <c r="D152" s="15"/>
      <c r="E152" s="9"/>
      <c r="F152" s="17"/>
      <c r="G152" s="17"/>
      <c r="H152" s="14"/>
      <c r="I152" s="8"/>
    </row>
    <row r="153" spans="1:9" s="2" customFormat="1" x14ac:dyDescent="0.2">
      <c r="A153" s="10"/>
      <c r="B153" s="10"/>
      <c r="C153" s="15"/>
      <c r="D153" s="15"/>
      <c r="E153" s="9"/>
      <c r="F153" s="17"/>
      <c r="G153" s="17"/>
      <c r="H153" s="14"/>
      <c r="I153" s="8"/>
    </row>
    <row r="154" spans="1:9" s="2" customFormat="1" x14ac:dyDescent="0.2">
      <c r="A154" s="10"/>
      <c r="B154" s="10"/>
      <c r="C154" s="15"/>
      <c r="D154" s="15"/>
      <c r="E154" s="9"/>
      <c r="F154" s="17"/>
      <c r="G154" s="17"/>
      <c r="H154" s="14"/>
      <c r="I154" s="8"/>
    </row>
    <row r="155" spans="1:9" s="2" customFormat="1" x14ac:dyDescent="0.2">
      <c r="A155" s="10"/>
      <c r="B155" s="10"/>
      <c r="C155" s="15"/>
      <c r="D155" s="15"/>
      <c r="E155" s="9"/>
      <c r="F155" s="17"/>
      <c r="G155" s="17"/>
      <c r="H155" s="14"/>
      <c r="I155" s="8"/>
    </row>
    <row r="156" spans="1:9" s="2" customFormat="1" x14ac:dyDescent="0.2">
      <c r="A156" s="10"/>
      <c r="B156" s="10"/>
      <c r="C156" s="15"/>
      <c r="D156" s="15"/>
      <c r="E156" s="9"/>
      <c r="F156" s="8"/>
      <c r="G156" s="8"/>
      <c r="H156" s="14"/>
      <c r="I156" s="8"/>
    </row>
    <row r="157" spans="1:9" s="2" customFormat="1" x14ac:dyDescent="0.2">
      <c r="A157" s="10"/>
      <c r="B157" s="10"/>
      <c r="C157" s="15"/>
      <c r="D157" s="15"/>
      <c r="E157" s="9"/>
      <c r="F157" s="17"/>
      <c r="G157" s="17"/>
      <c r="H157" s="14"/>
      <c r="I157" s="8"/>
    </row>
    <row r="158" spans="1:9" s="2" customFormat="1" x14ac:dyDescent="0.2">
      <c r="A158" s="10"/>
      <c r="B158" s="10"/>
      <c r="C158" s="15"/>
      <c r="D158" s="15"/>
      <c r="E158" s="9"/>
      <c r="F158" s="17"/>
      <c r="G158" s="17"/>
      <c r="H158" s="14"/>
      <c r="I158" s="8"/>
    </row>
    <row r="159" spans="1:9" s="2" customFormat="1" x14ac:dyDescent="0.2">
      <c r="A159" s="10"/>
      <c r="B159" s="10"/>
      <c r="C159" s="15"/>
      <c r="D159" s="15"/>
      <c r="E159" s="9"/>
      <c r="F159" s="17"/>
      <c r="G159" s="17"/>
      <c r="H159" s="14"/>
      <c r="I159" s="8"/>
    </row>
    <row r="160" spans="1:9" s="2" customFormat="1" x14ac:dyDescent="0.2">
      <c r="A160" s="10"/>
      <c r="B160" s="10"/>
      <c r="C160" s="8"/>
      <c r="D160" s="8"/>
      <c r="E160" s="9"/>
      <c r="F160" s="17"/>
      <c r="G160" s="17"/>
      <c r="H160" s="14"/>
      <c r="I160" s="8"/>
    </row>
    <row r="161" spans="1:9" s="2" customFormat="1" x14ac:dyDescent="0.2">
      <c r="A161" s="10"/>
      <c r="B161" s="10"/>
      <c r="C161" s="8"/>
      <c r="D161" s="8"/>
      <c r="E161" s="9"/>
      <c r="F161" s="17"/>
      <c r="G161" s="17"/>
      <c r="H161" s="14"/>
      <c r="I161" s="8"/>
    </row>
    <row r="162" spans="1:9" s="2" customFormat="1" x14ac:dyDescent="0.2">
      <c r="A162" s="10"/>
      <c r="B162" s="10"/>
      <c r="C162" s="8"/>
      <c r="D162" s="8"/>
      <c r="E162" s="9"/>
      <c r="F162" s="17"/>
      <c r="G162" s="17"/>
      <c r="H162" s="14"/>
      <c r="I162" s="8"/>
    </row>
    <row r="163" spans="1:9" s="2" customFormat="1" x14ac:dyDescent="0.2">
      <c r="A163" s="10"/>
      <c r="B163" s="10"/>
      <c r="C163" s="8"/>
      <c r="D163" s="8"/>
      <c r="E163" s="9"/>
      <c r="F163" s="17"/>
      <c r="G163" s="17"/>
      <c r="H163" s="14"/>
      <c r="I163" s="8"/>
    </row>
    <row r="164" spans="1:9" s="2" customFormat="1" x14ac:dyDescent="0.2">
      <c r="A164" s="10"/>
      <c r="B164" s="10"/>
      <c r="C164" s="8"/>
      <c r="D164" s="8"/>
      <c r="E164" s="9"/>
      <c r="F164" s="17"/>
      <c r="G164" s="17"/>
      <c r="H164" s="14"/>
      <c r="I164" s="8"/>
    </row>
    <row r="165" spans="1:9" s="2" customFormat="1" x14ac:dyDescent="0.2">
      <c r="A165" s="10"/>
      <c r="B165" s="10"/>
      <c r="C165" s="8"/>
      <c r="D165" s="8"/>
      <c r="E165" s="9"/>
      <c r="F165" s="17"/>
      <c r="G165" s="17"/>
      <c r="H165" s="14"/>
      <c r="I165" s="8"/>
    </row>
    <row r="166" spans="1:9" s="2" customFormat="1" x14ac:dyDescent="0.2">
      <c r="A166" s="10"/>
      <c r="B166" s="10"/>
      <c r="C166" s="8"/>
      <c r="D166" s="8"/>
      <c r="E166" s="9"/>
      <c r="F166" s="17"/>
      <c r="G166" s="17"/>
      <c r="H166" s="14"/>
      <c r="I166" s="8"/>
    </row>
    <row r="167" spans="1:9" s="2" customFormat="1" x14ac:dyDescent="0.2">
      <c r="A167" s="10"/>
      <c r="B167" s="10"/>
      <c r="C167" s="8"/>
      <c r="D167" s="8"/>
      <c r="E167" s="9"/>
      <c r="F167" s="17"/>
      <c r="G167" s="17"/>
      <c r="H167" s="14"/>
      <c r="I167" s="8"/>
    </row>
    <row r="168" spans="1:9" s="2" customFormat="1" x14ac:dyDescent="0.2">
      <c r="A168" s="10"/>
      <c r="B168" s="10"/>
      <c r="C168" s="15"/>
      <c r="D168" s="15"/>
      <c r="E168" s="9"/>
      <c r="F168" s="17"/>
      <c r="G168" s="17"/>
      <c r="H168" s="14"/>
      <c r="I168" s="8"/>
    </row>
    <row r="169" spans="1:9" s="2" customFormat="1" x14ac:dyDescent="0.2">
      <c r="A169" s="10"/>
      <c r="B169" s="10"/>
      <c r="C169" s="15"/>
      <c r="D169" s="15"/>
      <c r="E169" s="9"/>
      <c r="F169" s="17"/>
      <c r="G169" s="17"/>
      <c r="H169" s="14"/>
      <c r="I169" s="8"/>
    </row>
    <row r="170" spans="1:9" s="2" customFormat="1" x14ac:dyDescent="0.2">
      <c r="A170" s="10"/>
      <c r="B170" s="10"/>
      <c r="C170" s="15"/>
      <c r="D170" s="15"/>
      <c r="E170" s="9"/>
      <c r="F170" s="17"/>
      <c r="G170" s="17"/>
      <c r="H170" s="14"/>
      <c r="I170" s="8"/>
    </row>
    <row r="171" spans="1:9" s="2" customFormat="1" x14ac:dyDescent="0.2">
      <c r="A171" s="10"/>
      <c r="B171" s="10"/>
      <c r="C171" s="15"/>
      <c r="D171" s="15"/>
      <c r="E171" s="9"/>
      <c r="F171" s="17"/>
      <c r="G171" s="17"/>
      <c r="H171" s="14"/>
      <c r="I171" s="8"/>
    </row>
    <row r="172" spans="1:9" s="2" customFormat="1" x14ac:dyDescent="0.2">
      <c r="A172" s="10"/>
      <c r="B172" s="10"/>
      <c r="C172" s="15"/>
      <c r="D172" s="15"/>
      <c r="E172" s="9"/>
      <c r="F172" s="17"/>
      <c r="G172" s="17"/>
      <c r="H172" s="14"/>
      <c r="I172" s="8"/>
    </row>
    <row r="173" spans="1:9" s="2" customFormat="1" x14ac:dyDescent="0.2">
      <c r="A173" s="10"/>
      <c r="B173" s="10"/>
      <c r="C173" s="15"/>
      <c r="D173" s="15"/>
      <c r="E173" s="9"/>
      <c r="F173" s="17"/>
      <c r="G173" s="17"/>
      <c r="H173" s="14"/>
      <c r="I173" s="8"/>
    </row>
    <row r="174" spans="1:9" s="2" customFormat="1" x14ac:dyDescent="0.2">
      <c r="A174" s="10"/>
      <c r="B174" s="10"/>
      <c r="C174" s="15"/>
      <c r="D174" s="15"/>
      <c r="E174" s="9"/>
      <c r="F174" s="17"/>
      <c r="G174" s="17"/>
      <c r="H174" s="14"/>
      <c r="I174" s="8"/>
    </row>
    <row r="175" spans="1:9" s="2" customFormat="1" x14ac:dyDescent="0.2">
      <c r="A175" s="10"/>
      <c r="B175" s="10"/>
      <c r="C175" s="15"/>
      <c r="D175" s="15"/>
      <c r="E175" s="9"/>
      <c r="F175" s="17"/>
      <c r="G175" s="17"/>
      <c r="H175" s="14"/>
      <c r="I175" s="8"/>
    </row>
    <row r="176" spans="1:9" s="2" customFormat="1" x14ac:dyDescent="0.2">
      <c r="A176" s="10"/>
      <c r="B176" s="10"/>
      <c r="C176" s="15"/>
      <c r="D176" s="15"/>
      <c r="E176" s="9"/>
      <c r="F176" s="17"/>
      <c r="G176" s="17"/>
      <c r="H176" s="14"/>
      <c r="I176" s="8"/>
    </row>
    <row r="177" spans="1:9" s="2" customFormat="1" x14ac:dyDescent="0.2">
      <c r="A177" s="10"/>
      <c r="B177" s="10"/>
      <c r="C177" s="15"/>
      <c r="D177" s="15"/>
      <c r="E177" s="9"/>
      <c r="F177" s="17"/>
      <c r="G177" s="17"/>
      <c r="H177" s="14"/>
      <c r="I177" s="8"/>
    </row>
    <row r="178" spans="1:9" s="2" customFormat="1" x14ac:dyDescent="0.2">
      <c r="A178" s="10"/>
      <c r="B178" s="10"/>
      <c r="C178" s="15"/>
      <c r="D178" s="15"/>
      <c r="E178" s="9"/>
      <c r="F178" s="17"/>
      <c r="G178" s="17"/>
      <c r="H178" s="14"/>
      <c r="I178" s="8"/>
    </row>
    <row r="179" spans="1:9" s="2" customFormat="1" x14ac:dyDescent="0.2">
      <c r="A179" s="10"/>
      <c r="B179" s="10"/>
      <c r="C179" s="15"/>
      <c r="D179" s="15"/>
      <c r="E179" s="9"/>
      <c r="F179" s="17"/>
      <c r="G179" s="17"/>
      <c r="H179" s="14"/>
      <c r="I179" s="8"/>
    </row>
    <row r="180" spans="1:9" s="2" customFormat="1" x14ac:dyDescent="0.2">
      <c r="A180" s="10"/>
      <c r="B180" s="10"/>
      <c r="C180" s="15"/>
      <c r="D180" s="15"/>
      <c r="E180" s="9"/>
      <c r="F180" s="17"/>
      <c r="G180" s="17"/>
      <c r="H180" s="14"/>
      <c r="I180" s="8"/>
    </row>
    <row r="181" spans="1:9" s="2" customFormat="1" x14ac:dyDescent="0.2">
      <c r="A181" s="10"/>
      <c r="B181" s="10"/>
      <c r="C181" s="15"/>
      <c r="D181" s="15"/>
      <c r="E181" s="9"/>
      <c r="F181" s="17"/>
      <c r="G181" s="17"/>
      <c r="H181" s="14"/>
      <c r="I181" s="8"/>
    </row>
    <row r="182" spans="1:9" s="2" customFormat="1" x14ac:dyDescent="0.2">
      <c r="A182" s="10"/>
      <c r="B182" s="10"/>
      <c r="C182" s="15"/>
      <c r="D182" s="15"/>
      <c r="E182" s="9"/>
      <c r="F182" s="17"/>
      <c r="G182" s="17"/>
      <c r="H182" s="14"/>
      <c r="I182" s="8"/>
    </row>
    <row r="183" spans="1:9" s="2" customFormat="1" x14ac:dyDescent="0.2">
      <c r="A183" s="10"/>
      <c r="B183" s="10"/>
      <c r="C183" s="15"/>
      <c r="D183" s="15"/>
      <c r="E183" s="9"/>
      <c r="F183" s="17"/>
      <c r="G183" s="17"/>
      <c r="H183" s="14"/>
      <c r="I183" s="8"/>
    </row>
    <row r="184" spans="1:9" s="2" customFormat="1" x14ac:dyDescent="0.2">
      <c r="A184" s="10"/>
      <c r="B184" s="10"/>
      <c r="C184" s="15"/>
      <c r="D184" s="15"/>
      <c r="E184" s="9"/>
      <c r="F184" s="17"/>
      <c r="G184" s="17"/>
      <c r="H184" s="14"/>
      <c r="I184" s="8"/>
    </row>
    <row r="185" spans="1:9" s="2" customFormat="1" x14ac:dyDescent="0.2">
      <c r="A185" s="10"/>
      <c r="B185" s="10"/>
      <c r="C185" s="15"/>
      <c r="D185" s="15"/>
      <c r="E185" s="9"/>
      <c r="F185" s="17"/>
      <c r="G185" s="17"/>
      <c r="H185" s="14"/>
      <c r="I185" s="8"/>
    </row>
    <row r="186" spans="1:9" s="2" customFormat="1" x14ac:dyDescent="0.2">
      <c r="A186" s="10"/>
      <c r="B186" s="10"/>
      <c r="C186" s="15"/>
      <c r="D186" s="15"/>
      <c r="E186" s="9"/>
      <c r="F186" s="17"/>
      <c r="G186" s="17"/>
      <c r="H186" s="14"/>
      <c r="I186" s="8"/>
    </row>
    <row r="187" spans="1:9" s="2" customFormat="1" x14ac:dyDescent="0.2">
      <c r="A187" s="10"/>
      <c r="B187" s="10"/>
      <c r="C187" s="15"/>
      <c r="D187" s="15"/>
      <c r="E187" s="9"/>
      <c r="F187" s="17"/>
      <c r="G187" s="17"/>
      <c r="H187" s="14"/>
      <c r="I187" s="8"/>
    </row>
    <row r="188" spans="1:9" s="2" customFormat="1" x14ac:dyDescent="0.2">
      <c r="A188" s="10"/>
      <c r="B188" s="10"/>
      <c r="C188" s="15"/>
      <c r="D188" s="15"/>
      <c r="E188" s="9"/>
      <c r="F188" s="17"/>
      <c r="G188" s="17"/>
      <c r="H188" s="14"/>
      <c r="I188" s="8"/>
    </row>
    <row r="189" spans="1:9" s="2" customFormat="1" x14ac:dyDescent="0.2">
      <c r="A189" s="10"/>
      <c r="B189" s="10"/>
      <c r="C189" s="15"/>
      <c r="D189" s="15"/>
      <c r="E189" s="9"/>
      <c r="F189" s="17"/>
      <c r="G189" s="17"/>
      <c r="H189" s="14"/>
      <c r="I189" s="8"/>
    </row>
    <row r="190" spans="1:9" s="2" customFormat="1" x14ac:dyDescent="0.2">
      <c r="A190" s="10"/>
      <c r="B190" s="10"/>
      <c r="C190" s="15"/>
      <c r="D190" s="15"/>
      <c r="E190" s="9"/>
      <c r="F190" s="17"/>
      <c r="G190" s="17"/>
      <c r="H190" s="14"/>
      <c r="I190" s="8"/>
    </row>
    <row r="191" spans="1:9" s="2" customFormat="1" x14ac:dyDescent="0.2">
      <c r="A191" s="10"/>
      <c r="B191" s="10"/>
      <c r="C191" s="15"/>
      <c r="D191" s="15"/>
      <c r="E191" s="9"/>
      <c r="F191" s="17"/>
      <c r="G191" s="17"/>
      <c r="H191" s="14"/>
      <c r="I191" s="8"/>
    </row>
    <row r="192" spans="1:9" s="2" customFormat="1" x14ac:dyDescent="0.2">
      <c r="A192" s="10"/>
      <c r="B192" s="10"/>
      <c r="C192" s="15"/>
      <c r="D192" s="15"/>
      <c r="E192" s="9"/>
      <c r="F192" s="17"/>
      <c r="G192" s="17"/>
      <c r="H192" s="14"/>
      <c r="I192" s="8"/>
    </row>
    <row r="193" spans="1:9" s="2" customFormat="1" x14ac:dyDescent="0.2">
      <c r="A193" s="10"/>
      <c r="B193" s="10"/>
      <c r="C193" s="15"/>
      <c r="D193" s="15"/>
      <c r="E193" s="9"/>
      <c r="F193" s="17"/>
      <c r="G193" s="17"/>
      <c r="H193" s="14"/>
      <c r="I193" s="8"/>
    </row>
    <row r="194" spans="1:9" s="2" customFormat="1" x14ac:dyDescent="0.2">
      <c r="A194" s="10"/>
      <c r="B194" s="10"/>
      <c r="C194" s="15"/>
      <c r="D194" s="15"/>
      <c r="E194" s="9"/>
      <c r="F194" s="17"/>
      <c r="G194" s="17"/>
      <c r="H194" s="14"/>
      <c r="I194" s="8"/>
    </row>
    <row r="195" spans="1:9" s="2" customFormat="1" x14ac:dyDescent="0.2">
      <c r="A195" s="10"/>
      <c r="B195" s="10"/>
      <c r="C195" s="15"/>
      <c r="D195" s="15"/>
      <c r="E195" s="9"/>
      <c r="F195" s="17"/>
      <c r="G195" s="17"/>
      <c r="H195" s="14"/>
      <c r="I195" s="8"/>
    </row>
    <row r="196" spans="1:9" s="2" customFormat="1" x14ac:dyDescent="0.2">
      <c r="A196" s="10"/>
      <c r="B196" s="10"/>
      <c r="C196" s="15"/>
      <c r="D196" s="15"/>
      <c r="E196" s="9"/>
      <c r="F196" s="17"/>
      <c r="G196" s="17"/>
      <c r="H196" s="14"/>
      <c r="I196" s="8"/>
    </row>
    <row r="197" spans="1:9" s="2" customFormat="1" x14ac:dyDescent="0.2">
      <c r="A197" s="10"/>
      <c r="B197" s="10"/>
      <c r="C197" s="15"/>
      <c r="D197" s="15"/>
      <c r="E197" s="9"/>
      <c r="F197" s="17"/>
      <c r="G197" s="17"/>
      <c r="H197" s="14"/>
      <c r="I197" s="8"/>
    </row>
    <row r="198" spans="1:9" s="2" customFormat="1" x14ac:dyDescent="0.2">
      <c r="A198" s="10"/>
      <c r="B198" s="10"/>
      <c r="C198" s="15"/>
      <c r="D198" s="15"/>
      <c r="E198" s="9"/>
      <c r="F198" s="17"/>
      <c r="G198" s="17"/>
      <c r="H198" s="14"/>
      <c r="I198" s="8"/>
    </row>
    <row r="199" spans="1:9" s="2" customFormat="1" x14ac:dyDescent="0.2">
      <c r="A199" s="10"/>
      <c r="B199" s="10"/>
      <c r="C199" s="15"/>
      <c r="D199" s="15"/>
      <c r="E199" s="9"/>
      <c r="F199" s="17"/>
      <c r="G199" s="17"/>
      <c r="H199" s="14"/>
      <c r="I199" s="8"/>
    </row>
    <row r="200" spans="1:9" s="2" customFormat="1" x14ac:dyDescent="0.2">
      <c r="A200" s="10"/>
      <c r="B200" s="10"/>
      <c r="C200" s="15"/>
      <c r="D200" s="15"/>
      <c r="E200" s="9"/>
      <c r="F200" s="17"/>
      <c r="G200" s="17"/>
      <c r="H200" s="14"/>
      <c r="I200" s="8"/>
    </row>
    <row r="201" spans="1:9" s="2" customFormat="1" x14ac:dyDescent="0.2">
      <c r="A201" s="10"/>
      <c r="B201" s="10"/>
      <c r="C201" s="16"/>
      <c r="D201" s="16"/>
      <c r="E201" s="9"/>
      <c r="F201" s="17"/>
      <c r="G201" s="17"/>
      <c r="H201" s="14"/>
      <c r="I201" s="8"/>
    </row>
    <row r="202" spans="1:9" s="2" customFormat="1" x14ac:dyDescent="0.2">
      <c r="A202" s="10"/>
      <c r="B202" s="10"/>
      <c r="C202" s="16"/>
      <c r="D202" s="16"/>
      <c r="E202" s="9"/>
      <c r="F202" s="17"/>
      <c r="G202" s="17"/>
      <c r="H202" s="14"/>
      <c r="I202" s="8"/>
    </row>
    <row r="203" spans="1:9" s="2" customFormat="1" x14ac:dyDescent="0.2">
      <c r="A203" s="10"/>
      <c r="B203" s="10"/>
      <c r="C203" s="16"/>
      <c r="D203" s="16"/>
      <c r="E203" s="9"/>
      <c r="F203" s="17"/>
      <c r="G203" s="17"/>
      <c r="H203" s="14"/>
      <c r="I203" s="8"/>
    </row>
    <row r="204" spans="1:9" s="2" customFormat="1" x14ac:dyDescent="0.2">
      <c r="A204" s="10"/>
      <c r="B204" s="10"/>
      <c r="C204" s="16"/>
      <c r="D204" s="16"/>
      <c r="E204" s="9"/>
      <c r="F204" s="17"/>
      <c r="G204" s="17"/>
      <c r="H204" s="14"/>
      <c r="I204" s="8"/>
    </row>
    <row r="205" spans="1:9" s="2" customFormat="1" x14ac:dyDescent="0.2">
      <c r="A205" s="10"/>
      <c r="B205" s="10"/>
      <c r="C205" s="15"/>
      <c r="D205" s="15"/>
      <c r="E205" s="9"/>
      <c r="F205" s="17"/>
      <c r="G205" s="17"/>
      <c r="H205" s="14"/>
      <c r="I205" s="8"/>
    </row>
    <row r="206" spans="1:9" s="2" customFormat="1" x14ac:dyDescent="0.2">
      <c r="A206" s="10"/>
      <c r="B206" s="10"/>
      <c r="C206" s="15"/>
      <c r="D206" s="15"/>
      <c r="E206" s="9"/>
      <c r="F206" s="17"/>
      <c r="G206" s="17"/>
      <c r="H206" s="14"/>
      <c r="I206" s="8"/>
    </row>
    <row r="207" spans="1:9" s="2" customFormat="1" x14ac:dyDescent="0.2">
      <c r="A207" s="10"/>
      <c r="B207" s="10"/>
      <c r="C207" s="15"/>
      <c r="D207" s="15"/>
      <c r="E207" s="9"/>
      <c r="F207" s="17"/>
      <c r="G207" s="17"/>
      <c r="H207" s="14"/>
      <c r="I207" s="8"/>
    </row>
    <row r="208" spans="1:9" s="2" customFormat="1" x14ac:dyDescent="0.2">
      <c r="A208" s="10"/>
      <c r="B208" s="10"/>
      <c r="C208" s="15"/>
      <c r="D208" s="15"/>
      <c r="E208" s="9"/>
      <c r="F208" s="17"/>
      <c r="G208" s="17"/>
      <c r="H208" s="14"/>
      <c r="I208" s="8"/>
    </row>
    <row r="209" spans="1:10" s="2" customFormat="1" x14ac:dyDescent="0.2">
      <c r="A209" s="10"/>
      <c r="B209" s="10"/>
      <c r="C209" s="15"/>
      <c r="D209" s="15"/>
      <c r="E209" s="9"/>
      <c r="F209" s="17"/>
      <c r="G209" s="17"/>
      <c r="H209" s="14"/>
      <c r="I209" s="8"/>
    </row>
    <row r="210" spans="1:10" s="2" customFormat="1" x14ac:dyDescent="0.2">
      <c r="A210" s="10"/>
      <c r="B210" s="10"/>
      <c r="C210" s="15"/>
      <c r="D210" s="15"/>
      <c r="E210" s="9"/>
      <c r="F210" s="17"/>
      <c r="G210" s="17"/>
      <c r="H210" s="14"/>
      <c r="I210" s="8"/>
    </row>
    <row r="211" spans="1:10" s="2" customFormat="1" x14ac:dyDescent="0.2">
      <c r="A211" s="10"/>
      <c r="B211" s="10"/>
      <c r="C211" s="15"/>
      <c r="D211" s="15"/>
      <c r="E211" s="9"/>
      <c r="F211" s="17"/>
      <c r="G211" s="17"/>
      <c r="H211" s="14"/>
      <c r="I211" s="8"/>
    </row>
    <row r="212" spans="1:10" s="2" customFormat="1" x14ac:dyDescent="0.2">
      <c r="A212" s="10"/>
      <c r="B212" s="10"/>
      <c r="C212" s="15"/>
      <c r="D212" s="15"/>
      <c r="E212" s="9"/>
      <c r="F212" s="17"/>
      <c r="G212" s="17"/>
      <c r="H212" s="14"/>
      <c r="I212" s="8"/>
    </row>
    <row r="213" spans="1:10" s="2" customFormat="1" x14ac:dyDescent="0.2">
      <c r="A213" s="10"/>
      <c r="B213" s="10"/>
      <c r="C213" s="15"/>
      <c r="D213" s="15"/>
      <c r="E213" s="9"/>
      <c r="F213" s="17"/>
      <c r="G213" s="17"/>
      <c r="H213" s="14"/>
      <c r="I213" s="8"/>
    </row>
    <row r="214" spans="1:10" s="2" customFormat="1" x14ac:dyDescent="0.2">
      <c r="A214" s="10"/>
      <c r="B214" s="10"/>
      <c r="C214" s="15"/>
      <c r="D214" s="15"/>
      <c r="E214" s="9"/>
      <c r="F214" s="17"/>
      <c r="G214" s="17"/>
      <c r="H214" s="14"/>
      <c r="I214" s="8"/>
    </row>
    <row r="215" spans="1:10" s="2" customFormat="1" x14ac:dyDescent="0.2">
      <c r="A215" s="10"/>
      <c r="B215" s="10"/>
      <c r="C215" s="15"/>
      <c r="D215" s="15"/>
      <c r="E215" s="9"/>
      <c r="F215" s="17"/>
      <c r="G215" s="17"/>
      <c r="H215" s="14"/>
      <c r="I215" s="8"/>
    </row>
    <row r="216" spans="1:10" s="2" customFormat="1" x14ac:dyDescent="0.2">
      <c r="A216" s="10"/>
      <c r="B216" s="10"/>
      <c r="C216" s="15"/>
      <c r="D216" s="15"/>
      <c r="E216" s="9"/>
      <c r="F216" s="17"/>
      <c r="G216" s="17"/>
      <c r="H216" s="14"/>
      <c r="I216" s="8"/>
    </row>
    <row r="217" spans="1:10" s="2" customFormat="1" x14ac:dyDescent="0.2">
      <c r="A217" s="10"/>
      <c r="B217" s="10"/>
      <c r="C217" s="15"/>
      <c r="D217" s="15"/>
      <c r="E217" s="9"/>
      <c r="F217" s="17"/>
      <c r="G217" s="17"/>
      <c r="H217" s="14"/>
      <c r="I217" s="8"/>
    </row>
    <row r="218" spans="1:10" s="2" customFormat="1" x14ac:dyDescent="0.2">
      <c r="A218" s="10"/>
      <c r="B218" s="10"/>
      <c r="C218" s="15"/>
      <c r="D218" s="15"/>
      <c r="E218" s="9"/>
      <c r="F218" s="17"/>
      <c r="G218" s="17"/>
      <c r="H218" s="14"/>
      <c r="I218" s="8"/>
    </row>
    <row r="219" spans="1:10" s="2" customFormat="1" x14ac:dyDescent="0.2">
      <c r="A219" s="10"/>
      <c r="B219" s="10"/>
      <c r="C219" s="15"/>
      <c r="D219" s="15"/>
      <c r="E219" s="9"/>
      <c r="F219" s="17"/>
      <c r="G219" s="17"/>
      <c r="H219" s="14"/>
      <c r="I219" s="8"/>
    </row>
    <row r="220" spans="1:10" s="2" customFormat="1" x14ac:dyDescent="0.2">
      <c r="A220" s="10"/>
      <c r="B220" s="10"/>
      <c r="C220" s="15"/>
      <c r="D220" s="15"/>
      <c r="E220" s="9"/>
      <c r="F220" s="17"/>
      <c r="G220" s="17"/>
      <c r="H220" s="14"/>
      <c r="I220" s="8"/>
    </row>
    <row r="221" spans="1:10" s="2" customFormat="1" x14ac:dyDescent="0.2">
      <c r="A221" s="10"/>
      <c r="B221" s="10"/>
      <c r="C221" s="15"/>
      <c r="D221" s="15"/>
      <c r="E221" s="9"/>
      <c r="F221" s="17"/>
      <c r="G221" s="17"/>
      <c r="H221" s="14"/>
      <c r="I221" s="8"/>
      <c r="J221" s="8"/>
    </row>
    <row r="222" spans="1:10" s="2" customFormat="1" x14ac:dyDescent="0.2">
      <c r="A222" s="10"/>
      <c r="B222" s="10"/>
      <c r="C222" s="15"/>
      <c r="D222" s="15"/>
      <c r="E222" s="9"/>
      <c r="F222" s="17"/>
      <c r="G222" s="17"/>
      <c r="H222" s="14"/>
      <c r="I222" s="8"/>
    </row>
    <row r="223" spans="1:10" s="2" customFormat="1" x14ac:dyDescent="0.2">
      <c r="A223" s="10"/>
      <c r="B223" s="10"/>
      <c r="C223" s="15"/>
      <c r="D223" s="15"/>
      <c r="F223" s="17"/>
      <c r="G223" s="17"/>
      <c r="H223" s="14"/>
      <c r="I223" s="8"/>
    </row>
    <row r="224" spans="1:10" s="2" customFormat="1" x14ac:dyDescent="0.2">
      <c r="A224" s="10"/>
      <c r="B224" s="10"/>
      <c r="C224" s="15"/>
      <c r="D224" s="15"/>
      <c r="E224" s="9"/>
      <c r="F224" s="17"/>
      <c r="G224" s="17"/>
      <c r="H224" s="14"/>
      <c r="I224" s="8"/>
    </row>
    <row r="225" spans="1:10" s="2" customFormat="1" x14ac:dyDescent="0.2">
      <c r="A225" s="10"/>
      <c r="B225" s="10"/>
      <c r="C225" s="15"/>
      <c r="D225" s="15"/>
      <c r="E225" s="9"/>
      <c r="F225" s="22"/>
      <c r="G225" s="17"/>
      <c r="H225" s="14"/>
      <c r="I225" s="8"/>
      <c r="J225" s="8"/>
    </row>
    <row r="226" spans="1:10" s="2" customFormat="1" x14ac:dyDescent="0.2">
      <c r="A226" s="10"/>
      <c r="B226" s="10"/>
      <c r="C226" s="15"/>
      <c r="D226" s="15"/>
      <c r="E226" s="9"/>
      <c r="F226" s="17"/>
      <c r="G226" s="17"/>
      <c r="H226" s="14"/>
      <c r="I226" s="8"/>
    </row>
    <row r="227" spans="1:10" s="2" customFormat="1" x14ac:dyDescent="0.2">
      <c r="A227" s="10"/>
      <c r="B227" s="10"/>
      <c r="C227" s="15"/>
      <c r="D227" s="15"/>
      <c r="E227" s="9"/>
      <c r="F227" s="17"/>
      <c r="G227" s="17"/>
      <c r="H227" s="14"/>
      <c r="I227" s="8"/>
    </row>
    <row r="228" spans="1:10" s="2" customFormat="1" x14ac:dyDescent="0.2">
      <c r="A228" s="10"/>
      <c r="B228" s="10"/>
      <c r="C228" s="15"/>
      <c r="D228" s="15"/>
      <c r="E228" s="9"/>
      <c r="F228" s="17"/>
      <c r="G228" s="17"/>
      <c r="H228" s="14"/>
      <c r="I228" s="8"/>
    </row>
    <row r="229" spans="1:10" s="2" customFormat="1" x14ac:dyDescent="0.2">
      <c r="A229" s="10"/>
      <c r="B229" s="10"/>
      <c r="C229" s="15"/>
      <c r="D229" s="15"/>
      <c r="E229" s="9"/>
      <c r="F229" s="17"/>
      <c r="G229" s="17"/>
      <c r="H229" s="14"/>
      <c r="I229" s="8"/>
    </row>
    <row r="230" spans="1:10" s="2" customFormat="1" x14ac:dyDescent="0.2">
      <c r="A230" s="10"/>
      <c r="B230" s="10"/>
      <c r="C230" s="15"/>
      <c r="D230" s="15"/>
      <c r="E230" s="9"/>
      <c r="F230" s="17"/>
      <c r="G230" s="17"/>
      <c r="H230" s="14"/>
      <c r="I230" s="8"/>
    </row>
    <row r="231" spans="1:10" s="2" customFormat="1" x14ac:dyDescent="0.2">
      <c r="A231" s="10"/>
      <c r="B231" s="10"/>
      <c r="C231" s="15"/>
      <c r="D231" s="15"/>
      <c r="E231" s="9"/>
      <c r="F231" s="17"/>
      <c r="G231" s="17"/>
      <c r="H231" s="14"/>
      <c r="I231" s="8"/>
    </row>
    <row r="232" spans="1:10" s="2" customFormat="1" x14ac:dyDescent="0.2">
      <c r="A232" s="10"/>
      <c r="B232" s="10"/>
      <c r="C232" s="15"/>
      <c r="D232" s="15"/>
      <c r="E232" s="9"/>
      <c r="F232" s="17"/>
      <c r="G232" s="17"/>
      <c r="H232" s="14"/>
      <c r="I232" s="8"/>
    </row>
    <row r="233" spans="1:10" s="2" customFormat="1" x14ac:dyDescent="0.2">
      <c r="A233" s="10"/>
      <c r="B233" s="10"/>
      <c r="C233" s="15"/>
      <c r="D233" s="15"/>
      <c r="E233" s="9"/>
      <c r="F233" s="17"/>
      <c r="G233" s="17"/>
      <c r="H233" s="14"/>
      <c r="I233" s="8"/>
    </row>
    <row r="234" spans="1:10" s="2" customFormat="1" x14ac:dyDescent="0.2">
      <c r="A234" s="10"/>
      <c r="B234" s="10"/>
      <c r="C234" s="15"/>
      <c r="D234" s="15"/>
      <c r="E234" s="9"/>
      <c r="F234" s="17"/>
      <c r="G234" s="17"/>
      <c r="H234" s="14"/>
      <c r="I234" s="8"/>
    </row>
    <row r="235" spans="1:10" s="2" customFormat="1" x14ac:dyDescent="0.2">
      <c r="A235" s="10"/>
      <c r="B235" s="10"/>
      <c r="C235" s="15"/>
      <c r="D235" s="15"/>
      <c r="E235" s="9"/>
      <c r="F235" s="17"/>
      <c r="G235" s="17"/>
      <c r="H235" s="14"/>
      <c r="I235" s="8"/>
    </row>
    <row r="236" spans="1:10" s="2" customFormat="1" x14ac:dyDescent="0.2">
      <c r="A236" s="10"/>
      <c r="B236" s="10"/>
      <c r="C236" s="15"/>
      <c r="D236" s="15"/>
      <c r="E236" s="9"/>
      <c r="F236" s="17"/>
      <c r="G236" s="17"/>
      <c r="H236" s="14"/>
      <c r="I236" s="8"/>
    </row>
    <row r="237" spans="1:10" s="2" customFormat="1" x14ac:dyDescent="0.2">
      <c r="A237" s="10"/>
      <c r="B237" s="10"/>
      <c r="C237" s="15"/>
      <c r="D237" s="15"/>
      <c r="E237" s="9"/>
      <c r="F237" s="17"/>
      <c r="G237" s="17"/>
      <c r="H237" s="14"/>
      <c r="I237" s="8"/>
    </row>
    <row r="238" spans="1:10" s="2" customFormat="1" x14ac:dyDescent="0.2">
      <c r="A238" s="10"/>
      <c r="B238" s="10"/>
      <c r="C238" s="15"/>
      <c r="D238" s="15"/>
      <c r="E238" s="9"/>
      <c r="F238" s="17"/>
      <c r="G238" s="17"/>
      <c r="H238" s="14"/>
      <c r="I238" s="8"/>
    </row>
    <row r="239" spans="1:10" s="2" customFormat="1" x14ac:dyDescent="0.2">
      <c r="A239" s="10"/>
      <c r="B239" s="10"/>
      <c r="C239" s="15"/>
      <c r="D239" s="15"/>
      <c r="E239" s="9"/>
      <c r="F239" s="17"/>
      <c r="G239" s="17"/>
      <c r="H239" s="14"/>
      <c r="I239" s="8"/>
    </row>
    <row r="240" spans="1:10" s="2" customFormat="1" x14ac:dyDescent="0.2">
      <c r="A240" s="10"/>
      <c r="B240" s="10"/>
      <c r="C240" s="15"/>
      <c r="D240" s="15"/>
      <c r="E240" s="9"/>
      <c r="F240" s="17"/>
      <c r="G240" s="17"/>
      <c r="H240" s="14"/>
      <c r="I240" s="8"/>
    </row>
    <row r="241" spans="1:9" s="2" customFormat="1" x14ac:dyDescent="0.2">
      <c r="A241" s="10"/>
      <c r="B241" s="10"/>
      <c r="C241" s="15"/>
      <c r="D241" s="15"/>
      <c r="E241" s="9"/>
      <c r="F241" s="17"/>
      <c r="G241" s="17"/>
      <c r="H241" s="14"/>
      <c r="I241" s="8"/>
    </row>
    <row r="242" spans="1:9" s="2" customFormat="1" x14ac:dyDescent="0.2">
      <c r="A242" s="10"/>
      <c r="B242" s="10"/>
      <c r="C242" s="15"/>
      <c r="D242" s="15"/>
      <c r="E242" s="9"/>
      <c r="F242" s="17"/>
      <c r="G242" s="17"/>
      <c r="H242" s="14"/>
      <c r="I242" s="8"/>
    </row>
    <row r="243" spans="1:9" s="2" customFormat="1" x14ac:dyDescent="0.2">
      <c r="A243" s="10"/>
      <c r="B243" s="10"/>
      <c r="C243" s="15"/>
      <c r="D243" s="15"/>
      <c r="E243" s="9"/>
      <c r="F243" s="17"/>
      <c r="G243" s="17"/>
      <c r="H243" s="14"/>
      <c r="I243" s="8"/>
    </row>
    <row r="244" spans="1:9" s="2" customFormat="1" x14ac:dyDescent="0.2">
      <c r="A244" s="10"/>
      <c r="B244" s="10"/>
      <c r="C244" s="15"/>
      <c r="D244" s="15"/>
      <c r="E244" s="9"/>
      <c r="F244" s="17"/>
      <c r="G244" s="17"/>
      <c r="H244" s="14"/>
      <c r="I244" s="8"/>
    </row>
    <row r="245" spans="1:9" s="2" customFormat="1" x14ac:dyDescent="0.2">
      <c r="A245" s="10"/>
      <c r="B245" s="10"/>
      <c r="C245" s="15"/>
      <c r="D245" s="15"/>
      <c r="E245" s="9"/>
      <c r="F245" s="17"/>
      <c r="G245" s="17"/>
      <c r="H245" s="14"/>
      <c r="I245" s="8"/>
    </row>
    <row r="246" spans="1:9" s="2" customFormat="1" x14ac:dyDescent="0.2">
      <c r="A246" s="10"/>
      <c r="B246" s="10"/>
      <c r="C246" s="15"/>
      <c r="D246" s="15"/>
      <c r="E246" s="9"/>
      <c r="F246" s="17"/>
      <c r="G246" s="17"/>
      <c r="H246" s="14"/>
      <c r="I246" s="8"/>
    </row>
    <row r="247" spans="1:9" s="2" customFormat="1" x14ac:dyDescent="0.2">
      <c r="A247" s="10"/>
      <c r="B247" s="10"/>
      <c r="C247" s="15"/>
      <c r="D247" s="15"/>
      <c r="E247" s="9"/>
      <c r="F247" s="17"/>
      <c r="G247" s="17"/>
      <c r="H247" s="14"/>
      <c r="I247" s="8"/>
    </row>
    <row r="248" spans="1:9" s="2" customFormat="1" x14ac:dyDescent="0.2">
      <c r="A248" s="10"/>
      <c r="B248" s="10"/>
      <c r="C248" s="15"/>
      <c r="D248" s="15"/>
      <c r="E248" s="9"/>
      <c r="F248" s="17"/>
      <c r="G248" s="17"/>
      <c r="H248" s="14"/>
      <c r="I248" s="8"/>
    </row>
    <row r="249" spans="1:9" s="2" customFormat="1" x14ac:dyDescent="0.2">
      <c r="A249" s="10"/>
      <c r="B249" s="10"/>
      <c r="C249" s="15"/>
      <c r="D249" s="15"/>
      <c r="E249" s="9"/>
      <c r="F249" s="17"/>
      <c r="G249" s="17"/>
      <c r="H249" s="14"/>
      <c r="I249" s="8"/>
    </row>
    <row r="250" spans="1:9" s="2" customFormat="1" x14ac:dyDescent="0.2">
      <c r="A250" s="10"/>
      <c r="B250" s="10"/>
      <c r="C250" s="15"/>
      <c r="D250" s="15"/>
      <c r="E250" s="9"/>
      <c r="F250" s="17"/>
      <c r="G250" s="17"/>
      <c r="H250" s="14"/>
      <c r="I250" s="8"/>
    </row>
    <row r="251" spans="1:9" s="2" customFormat="1" x14ac:dyDescent="0.2">
      <c r="A251" s="10"/>
      <c r="B251" s="10"/>
      <c r="C251" s="15"/>
      <c r="D251" s="15"/>
      <c r="E251" s="9"/>
      <c r="F251" s="17"/>
      <c r="G251" s="17"/>
      <c r="H251" s="14"/>
      <c r="I251" s="8"/>
    </row>
    <row r="252" spans="1:9" s="2" customFormat="1" x14ac:dyDescent="0.2">
      <c r="A252" s="10"/>
      <c r="B252" s="10"/>
      <c r="C252" s="15"/>
      <c r="D252" s="15"/>
      <c r="E252" s="9"/>
      <c r="F252" s="17"/>
      <c r="G252" s="17"/>
      <c r="H252" s="14"/>
      <c r="I252" s="8"/>
    </row>
    <row r="253" spans="1:9" s="2" customFormat="1" x14ac:dyDescent="0.2">
      <c r="A253" s="10"/>
      <c r="B253" s="10"/>
      <c r="C253" s="15"/>
      <c r="D253" s="15"/>
      <c r="E253" s="9"/>
      <c r="F253" s="17"/>
      <c r="G253" s="17"/>
      <c r="H253" s="14"/>
      <c r="I253" s="8"/>
    </row>
    <row r="254" spans="1:9" s="2" customFormat="1" x14ac:dyDescent="0.2">
      <c r="A254" s="10"/>
      <c r="B254" s="10"/>
      <c r="C254" s="15"/>
      <c r="D254" s="15"/>
      <c r="E254" s="9"/>
      <c r="F254" s="17"/>
      <c r="G254" s="17"/>
      <c r="H254" s="14"/>
      <c r="I254" s="8"/>
    </row>
    <row r="255" spans="1:9" s="2" customFormat="1" x14ac:dyDescent="0.2">
      <c r="A255" s="10"/>
      <c r="B255" s="10"/>
      <c r="C255" s="15"/>
      <c r="D255" s="15"/>
      <c r="E255" s="9"/>
      <c r="F255" s="17"/>
      <c r="G255" s="17"/>
      <c r="H255" s="14"/>
      <c r="I255" s="8"/>
    </row>
    <row r="256" spans="1:9" s="2" customFormat="1" x14ac:dyDescent="0.2">
      <c r="A256" s="10"/>
      <c r="B256" s="10"/>
      <c r="C256" s="15"/>
      <c r="D256" s="15"/>
      <c r="E256" s="9"/>
      <c r="F256" s="17"/>
      <c r="G256" s="17"/>
      <c r="H256" s="14"/>
      <c r="I256" s="8"/>
    </row>
    <row r="257" spans="1:9" s="2" customFormat="1" x14ac:dyDescent="0.2">
      <c r="A257" s="10"/>
      <c r="B257" s="10"/>
      <c r="C257" s="15"/>
      <c r="D257" s="15"/>
      <c r="E257" s="9"/>
      <c r="F257" s="17"/>
      <c r="G257" s="17"/>
      <c r="H257" s="14"/>
      <c r="I257" s="8"/>
    </row>
    <row r="258" spans="1:9" s="2" customFormat="1" x14ac:dyDescent="0.2">
      <c r="A258" s="10"/>
      <c r="B258" s="10"/>
      <c r="C258" s="15"/>
      <c r="D258" s="15"/>
      <c r="E258" s="9"/>
      <c r="F258" s="17"/>
      <c r="G258" s="17"/>
      <c r="H258" s="14"/>
      <c r="I258" s="8"/>
    </row>
    <row r="259" spans="1:9" s="2" customFormat="1" x14ac:dyDescent="0.2">
      <c r="A259" s="10"/>
      <c r="B259" s="10"/>
      <c r="C259" s="15"/>
      <c r="D259" s="15"/>
      <c r="E259" s="9"/>
      <c r="F259" s="17"/>
      <c r="G259" s="17"/>
      <c r="H259" s="14"/>
      <c r="I259" s="8"/>
    </row>
    <row r="260" spans="1:9" s="2" customFormat="1" x14ac:dyDescent="0.2">
      <c r="A260" s="10"/>
      <c r="B260" s="10"/>
      <c r="C260" s="15"/>
      <c r="D260" s="15"/>
      <c r="E260" s="9"/>
      <c r="F260" s="17"/>
      <c r="G260" s="17"/>
      <c r="H260" s="14"/>
      <c r="I260" s="8"/>
    </row>
    <row r="261" spans="1:9" s="2" customFormat="1" x14ac:dyDescent="0.2">
      <c r="A261" s="10"/>
      <c r="B261" s="10"/>
      <c r="C261" s="15"/>
      <c r="D261" s="15"/>
      <c r="E261" s="9"/>
      <c r="F261" s="17"/>
      <c r="G261" s="17"/>
      <c r="H261" s="14"/>
      <c r="I261" s="8"/>
    </row>
    <row r="262" spans="1:9" s="2" customFormat="1" x14ac:dyDescent="0.2">
      <c r="A262" s="10"/>
      <c r="B262" s="10"/>
      <c r="C262" s="15"/>
      <c r="D262" s="15"/>
      <c r="E262" s="9"/>
      <c r="F262" s="17"/>
      <c r="G262" s="17"/>
      <c r="H262" s="14"/>
      <c r="I262" s="8"/>
    </row>
    <row r="263" spans="1:9" s="2" customFormat="1" x14ac:dyDescent="0.2">
      <c r="A263" s="10"/>
      <c r="B263" s="10"/>
      <c r="C263" s="15"/>
      <c r="D263" s="15"/>
      <c r="E263" s="9"/>
      <c r="F263" s="17"/>
      <c r="G263" s="17"/>
      <c r="H263" s="14"/>
      <c r="I263" s="8"/>
    </row>
    <row r="264" spans="1:9" s="2" customFormat="1" x14ac:dyDescent="0.2">
      <c r="A264" s="10"/>
      <c r="B264" s="10"/>
      <c r="C264" s="15"/>
      <c r="D264" s="15"/>
      <c r="E264" s="9"/>
      <c r="F264" s="17"/>
      <c r="G264" s="17"/>
      <c r="H264" s="14"/>
      <c r="I264" s="8"/>
    </row>
    <row r="265" spans="1:9" s="2" customFormat="1" x14ac:dyDescent="0.2">
      <c r="A265" s="10"/>
      <c r="B265" s="10"/>
      <c r="C265" s="8"/>
      <c r="D265" s="8"/>
      <c r="E265" s="9"/>
      <c r="F265" s="17"/>
      <c r="G265" s="17"/>
      <c r="H265" s="14"/>
      <c r="I265" s="8"/>
    </row>
    <row r="266" spans="1:9" s="2" customFormat="1" x14ac:dyDescent="0.2">
      <c r="A266" s="10"/>
      <c r="B266" s="10"/>
      <c r="C266" s="8"/>
      <c r="D266" s="8"/>
      <c r="E266" s="9"/>
      <c r="F266" s="17"/>
      <c r="G266" s="17"/>
      <c r="H266" s="14"/>
      <c r="I266" s="8"/>
    </row>
    <row r="267" spans="1:9" s="2" customFormat="1" x14ac:dyDescent="0.2">
      <c r="A267" s="10"/>
      <c r="B267" s="10"/>
      <c r="C267" s="15"/>
      <c r="D267" s="15"/>
      <c r="E267" s="9"/>
      <c r="F267" s="17"/>
      <c r="G267" s="17"/>
      <c r="H267" s="14"/>
      <c r="I267" s="8"/>
    </row>
    <row r="268" spans="1:9" s="2" customFormat="1" x14ac:dyDescent="0.2">
      <c r="A268" s="10"/>
      <c r="B268" s="10"/>
      <c r="C268" s="15"/>
      <c r="D268" s="15"/>
      <c r="E268" s="9"/>
      <c r="F268" s="17"/>
      <c r="G268" s="17"/>
      <c r="H268" s="14"/>
      <c r="I268" s="8"/>
    </row>
    <row r="269" spans="1:9" s="2" customFormat="1" x14ac:dyDescent="0.2">
      <c r="A269" s="10"/>
      <c r="B269" s="10"/>
      <c r="C269" s="15"/>
      <c r="D269" s="15"/>
      <c r="E269" s="9"/>
      <c r="F269" s="17"/>
      <c r="G269" s="17"/>
      <c r="H269" s="14"/>
      <c r="I269" s="8"/>
    </row>
    <row r="270" spans="1:9" s="2" customFormat="1" x14ac:dyDescent="0.2">
      <c r="A270" s="10"/>
      <c r="B270" s="10"/>
      <c r="C270" s="15"/>
      <c r="D270" s="15"/>
      <c r="E270" s="9"/>
      <c r="F270" s="17"/>
      <c r="G270" s="17"/>
      <c r="H270" s="14"/>
      <c r="I270" s="8"/>
    </row>
    <row r="271" spans="1:9" s="2" customFormat="1" x14ac:dyDescent="0.2">
      <c r="A271" s="10"/>
      <c r="B271" s="10"/>
      <c r="C271" s="15"/>
      <c r="D271" s="15"/>
      <c r="E271" s="9"/>
      <c r="F271" s="17"/>
      <c r="G271" s="17"/>
      <c r="H271" s="14"/>
      <c r="I271" s="8"/>
    </row>
    <row r="272" spans="1:9" s="2" customFormat="1" x14ac:dyDescent="0.2">
      <c r="A272" s="10"/>
      <c r="B272" s="10"/>
      <c r="C272" s="15"/>
      <c r="D272" s="15"/>
      <c r="E272" s="9"/>
      <c r="F272" s="17"/>
      <c r="G272" s="17"/>
      <c r="H272" s="14"/>
      <c r="I272" s="8"/>
    </row>
    <row r="273" spans="1:9" s="2" customFormat="1" x14ac:dyDescent="0.2">
      <c r="A273" s="10"/>
      <c r="B273" s="10"/>
      <c r="C273" s="15"/>
      <c r="D273" s="15"/>
      <c r="E273" s="9"/>
      <c r="F273" s="17"/>
      <c r="G273" s="17"/>
      <c r="H273" s="14"/>
      <c r="I273" s="8"/>
    </row>
    <row r="274" spans="1:9" s="2" customFormat="1" x14ac:dyDescent="0.2">
      <c r="A274" s="10"/>
      <c r="B274" s="10"/>
      <c r="C274" s="15"/>
      <c r="D274" s="15"/>
      <c r="E274" s="9"/>
      <c r="F274" s="17"/>
      <c r="G274" s="17"/>
      <c r="H274" s="14"/>
      <c r="I274" s="8"/>
    </row>
    <row r="275" spans="1:9" s="2" customFormat="1" x14ac:dyDescent="0.2">
      <c r="A275" s="10"/>
      <c r="B275" s="10"/>
      <c r="C275" s="15"/>
      <c r="D275" s="15"/>
      <c r="E275" s="9"/>
      <c r="F275" s="17"/>
      <c r="G275" s="17"/>
      <c r="H275" s="14"/>
      <c r="I275" s="8"/>
    </row>
    <row r="276" spans="1:9" s="2" customFormat="1" x14ac:dyDescent="0.2">
      <c r="A276" s="10"/>
      <c r="B276" s="10"/>
      <c r="C276" s="15"/>
      <c r="D276" s="15"/>
      <c r="E276" s="9"/>
      <c r="F276" s="17"/>
      <c r="G276" s="17"/>
      <c r="H276" s="14"/>
      <c r="I276" s="8"/>
    </row>
    <row r="277" spans="1:9" s="2" customFormat="1" x14ac:dyDescent="0.2">
      <c r="A277" s="10"/>
      <c r="B277" s="10"/>
      <c r="C277" s="15"/>
      <c r="D277" s="15"/>
      <c r="E277" s="9"/>
      <c r="F277" s="17"/>
      <c r="G277" s="17"/>
      <c r="H277" s="14"/>
      <c r="I277" s="8"/>
    </row>
    <row r="278" spans="1:9" s="2" customFormat="1" x14ac:dyDescent="0.2">
      <c r="A278" s="10"/>
      <c r="B278" s="10"/>
      <c r="C278" s="15"/>
      <c r="D278" s="15"/>
      <c r="E278" s="9"/>
      <c r="F278" s="17"/>
      <c r="G278" s="17"/>
      <c r="H278" s="14"/>
      <c r="I278" s="8"/>
    </row>
    <row r="279" spans="1:9" s="2" customFormat="1" x14ac:dyDescent="0.2">
      <c r="A279" s="10"/>
      <c r="B279" s="10"/>
      <c r="C279" s="15"/>
      <c r="D279" s="15"/>
      <c r="E279" s="9"/>
      <c r="F279" s="17"/>
      <c r="G279" s="17"/>
      <c r="H279" s="14"/>
      <c r="I279" s="8"/>
    </row>
    <row r="280" spans="1:9" s="2" customFormat="1" x14ac:dyDescent="0.2">
      <c r="A280" s="10"/>
      <c r="B280" s="10"/>
      <c r="C280" s="15"/>
      <c r="D280" s="15"/>
      <c r="E280" s="9"/>
      <c r="F280" s="17"/>
      <c r="G280" s="17"/>
      <c r="H280" s="14"/>
      <c r="I280" s="8"/>
    </row>
    <row r="281" spans="1:9" s="2" customFormat="1" x14ac:dyDescent="0.2">
      <c r="A281" s="10"/>
      <c r="B281" s="10"/>
      <c r="C281" s="15"/>
      <c r="D281" s="15"/>
      <c r="E281" s="9"/>
      <c r="F281" s="17"/>
      <c r="G281" s="17"/>
      <c r="H281" s="14"/>
      <c r="I281" s="8"/>
    </row>
    <row r="282" spans="1:9" s="2" customFormat="1" x14ac:dyDescent="0.2">
      <c r="A282" s="10"/>
      <c r="B282" s="10"/>
      <c r="C282" s="15"/>
      <c r="D282" s="15"/>
      <c r="E282" s="9"/>
      <c r="F282" s="17"/>
      <c r="G282" s="17"/>
      <c r="H282" s="14"/>
      <c r="I282" s="8"/>
    </row>
    <row r="283" spans="1:9" s="2" customFormat="1" x14ac:dyDescent="0.2">
      <c r="A283" s="10"/>
      <c r="B283" s="10"/>
      <c r="C283" s="15"/>
      <c r="D283" s="15"/>
      <c r="E283" s="9"/>
      <c r="F283" s="17"/>
      <c r="G283" s="17"/>
      <c r="H283" s="14"/>
      <c r="I283" s="8"/>
    </row>
    <row r="284" spans="1:9" s="2" customFormat="1" x14ac:dyDescent="0.2">
      <c r="A284" s="10"/>
      <c r="B284" s="10"/>
      <c r="C284" s="15"/>
      <c r="D284" s="15"/>
      <c r="E284" s="9"/>
      <c r="F284" s="17"/>
      <c r="G284" s="17"/>
      <c r="H284" s="14"/>
      <c r="I284" s="8"/>
    </row>
    <row r="285" spans="1:9" s="2" customFormat="1" x14ac:dyDescent="0.2">
      <c r="A285" s="10"/>
      <c r="B285" s="10"/>
      <c r="C285" s="15"/>
      <c r="D285" s="15"/>
      <c r="E285" s="9"/>
      <c r="F285" s="17"/>
      <c r="G285" s="17"/>
      <c r="H285" s="14"/>
      <c r="I285" s="8"/>
    </row>
    <row r="286" spans="1:9" s="2" customFormat="1" x14ac:dyDescent="0.2">
      <c r="A286" s="10"/>
      <c r="B286" s="10"/>
      <c r="C286" s="15"/>
      <c r="D286" s="15"/>
      <c r="E286" s="9"/>
      <c r="F286" s="17"/>
      <c r="G286" s="17"/>
      <c r="H286" s="14"/>
      <c r="I286" s="8"/>
    </row>
    <row r="287" spans="1:9" s="2" customFormat="1" x14ac:dyDescent="0.2">
      <c r="A287" s="10"/>
      <c r="B287" s="10"/>
      <c r="C287" s="15"/>
      <c r="D287" s="15"/>
      <c r="E287" s="9"/>
      <c r="F287" s="17"/>
      <c r="G287" s="17"/>
      <c r="H287" s="14"/>
      <c r="I287" s="8"/>
    </row>
    <row r="288" spans="1:9" s="2" customFormat="1" x14ac:dyDescent="0.2">
      <c r="A288" s="10"/>
      <c r="B288" s="10"/>
      <c r="C288" s="15"/>
      <c r="D288" s="15"/>
      <c r="E288" s="9"/>
      <c r="F288" s="17"/>
      <c r="G288" s="17"/>
      <c r="H288" s="14"/>
      <c r="I288" s="8"/>
    </row>
    <row r="289" spans="1:9" s="2" customFormat="1" x14ac:dyDescent="0.2">
      <c r="A289" s="10"/>
      <c r="B289" s="10"/>
      <c r="C289" s="15"/>
      <c r="D289" s="15"/>
      <c r="E289" s="9"/>
      <c r="F289" s="17"/>
      <c r="G289" s="17"/>
      <c r="H289" s="14"/>
      <c r="I289" s="8"/>
    </row>
    <row r="290" spans="1:9" s="2" customFormat="1" x14ac:dyDescent="0.2">
      <c r="A290" s="10"/>
      <c r="B290" s="10"/>
      <c r="C290" s="15"/>
      <c r="D290" s="15"/>
      <c r="E290" s="9"/>
      <c r="F290" s="18"/>
      <c r="G290" s="18"/>
      <c r="H290" s="14"/>
      <c r="I290" s="8"/>
    </row>
    <row r="291" spans="1:9" s="2" customFormat="1" x14ac:dyDescent="0.2">
      <c r="A291" s="10"/>
      <c r="B291" s="10"/>
      <c r="C291" s="15"/>
      <c r="D291" s="15"/>
      <c r="E291" s="9"/>
      <c r="F291" s="17"/>
      <c r="G291" s="17"/>
      <c r="H291" s="14"/>
      <c r="I291" s="8"/>
    </row>
    <row r="292" spans="1:9" s="2" customFormat="1" x14ac:dyDescent="0.2">
      <c r="A292" s="10"/>
      <c r="B292" s="10"/>
      <c r="C292" s="15"/>
      <c r="D292" s="15"/>
      <c r="E292" s="9"/>
      <c r="F292" s="17"/>
      <c r="G292" s="17"/>
      <c r="H292" s="14"/>
      <c r="I292" s="8"/>
    </row>
    <row r="293" spans="1:9" s="2" customFormat="1" x14ac:dyDescent="0.2">
      <c r="A293" s="10"/>
      <c r="B293" s="10"/>
      <c r="C293" s="15"/>
      <c r="D293" s="15"/>
      <c r="E293" s="9"/>
      <c r="F293" s="17"/>
      <c r="G293" s="17"/>
      <c r="H293" s="14"/>
      <c r="I293" s="8"/>
    </row>
    <row r="294" spans="1:9" s="2" customFormat="1" x14ac:dyDescent="0.2">
      <c r="A294" s="10"/>
      <c r="B294" s="10"/>
      <c r="C294" s="15"/>
      <c r="D294" s="15"/>
      <c r="E294" s="9"/>
      <c r="F294" s="17"/>
      <c r="G294" s="17"/>
      <c r="H294" s="14"/>
      <c r="I294" s="8"/>
    </row>
    <row r="295" spans="1:9" s="2" customFormat="1" x14ac:dyDescent="0.2">
      <c r="A295" s="10"/>
      <c r="B295" s="10"/>
      <c r="C295" s="15"/>
      <c r="D295" s="15"/>
      <c r="E295" s="9"/>
      <c r="F295" s="17"/>
      <c r="G295" s="17"/>
      <c r="H295" s="14"/>
      <c r="I295" s="8"/>
    </row>
    <row r="296" spans="1:9" s="2" customFormat="1" x14ac:dyDescent="0.2">
      <c r="A296" s="10"/>
      <c r="B296" s="10"/>
      <c r="C296" s="15"/>
      <c r="D296" s="15"/>
      <c r="E296" s="9"/>
      <c r="F296" s="17"/>
      <c r="G296" s="17"/>
      <c r="H296" s="14"/>
      <c r="I296" s="8"/>
    </row>
    <row r="297" spans="1:9" s="2" customFormat="1" x14ac:dyDescent="0.2">
      <c r="A297" s="10"/>
      <c r="B297" s="10"/>
      <c r="C297" s="15"/>
      <c r="D297" s="15"/>
      <c r="E297" s="9"/>
      <c r="F297" s="17"/>
      <c r="G297" s="17"/>
      <c r="H297" s="14"/>
      <c r="I297" s="8"/>
    </row>
    <row r="298" spans="1:9" s="2" customFormat="1" x14ac:dyDescent="0.2">
      <c r="A298" s="10"/>
      <c r="B298" s="10"/>
      <c r="C298" s="15"/>
      <c r="D298" s="15"/>
      <c r="E298" s="9"/>
      <c r="F298" s="17"/>
      <c r="G298" s="17"/>
      <c r="H298" s="14"/>
      <c r="I298" s="8"/>
    </row>
    <row r="299" spans="1:9" s="2" customFormat="1" x14ac:dyDescent="0.2">
      <c r="A299" s="10"/>
      <c r="B299" s="10"/>
      <c r="C299" s="15"/>
      <c r="D299" s="15"/>
      <c r="E299" s="9"/>
      <c r="F299" s="17"/>
      <c r="G299" s="17"/>
      <c r="H299" s="14"/>
      <c r="I299" s="8"/>
    </row>
    <row r="300" spans="1:9" s="2" customFormat="1" x14ac:dyDescent="0.2">
      <c r="A300" s="10"/>
      <c r="B300" s="10"/>
      <c r="C300" s="15"/>
      <c r="D300" s="15"/>
      <c r="E300" s="9"/>
      <c r="F300" s="17"/>
      <c r="G300" s="17"/>
      <c r="H300" s="14"/>
      <c r="I300" s="8"/>
    </row>
    <row r="301" spans="1:9" s="2" customFormat="1" x14ac:dyDescent="0.2">
      <c r="A301" s="10"/>
      <c r="B301" s="10"/>
      <c r="C301" s="15"/>
      <c r="D301" s="15"/>
      <c r="E301" s="9"/>
      <c r="F301" s="17"/>
      <c r="G301" s="17"/>
      <c r="H301" s="14"/>
      <c r="I301" s="8"/>
    </row>
    <row r="302" spans="1:9" s="2" customFormat="1" x14ac:dyDescent="0.2">
      <c r="A302" s="10"/>
      <c r="B302" s="10"/>
      <c r="C302" s="15"/>
      <c r="D302" s="15"/>
      <c r="E302" s="9"/>
      <c r="F302" s="17"/>
      <c r="G302" s="17"/>
      <c r="H302" s="14"/>
      <c r="I302" s="8"/>
    </row>
    <row r="303" spans="1:9" s="2" customFormat="1" x14ac:dyDescent="0.2">
      <c r="A303" s="10"/>
      <c r="B303" s="10"/>
      <c r="C303" s="15"/>
      <c r="D303" s="15"/>
      <c r="E303" s="9"/>
      <c r="I303" s="8"/>
    </row>
    <row r="304" spans="1:9" s="2" customFormat="1" x14ac:dyDescent="0.2">
      <c r="A304" s="10"/>
      <c r="B304" s="10"/>
      <c r="C304" s="15"/>
      <c r="D304" s="15"/>
      <c r="E304" s="9"/>
      <c r="F304" s="17"/>
      <c r="G304" s="17"/>
      <c r="H304" s="14"/>
      <c r="I304" s="8"/>
    </row>
    <row r="305" spans="1:10" s="2" customFormat="1" x14ac:dyDescent="0.2">
      <c r="A305" s="10"/>
      <c r="B305" s="10"/>
      <c r="C305" s="15"/>
      <c r="D305" s="15"/>
      <c r="E305" s="9"/>
      <c r="F305" s="17"/>
      <c r="G305" s="17"/>
      <c r="H305" s="14"/>
      <c r="I305" s="8"/>
    </row>
    <row r="306" spans="1:10" s="2" customFormat="1" x14ac:dyDescent="0.2">
      <c r="A306" s="10"/>
      <c r="B306" s="10"/>
      <c r="C306" s="15"/>
      <c r="D306" s="15"/>
      <c r="E306" s="9"/>
      <c r="F306" s="17"/>
      <c r="G306" s="17"/>
      <c r="H306" s="14"/>
      <c r="I306" s="8"/>
    </row>
    <row r="307" spans="1:10" s="2" customFormat="1" x14ac:dyDescent="0.2">
      <c r="A307" s="10"/>
      <c r="B307" s="10"/>
      <c r="C307" s="15"/>
      <c r="D307" s="15"/>
      <c r="E307" s="9"/>
      <c r="F307" s="17"/>
      <c r="G307" s="17"/>
      <c r="H307" s="14"/>
      <c r="I307" s="8"/>
    </row>
    <row r="308" spans="1:10" s="2" customFormat="1" x14ac:dyDescent="0.2">
      <c r="A308" s="10"/>
      <c r="B308" s="10"/>
      <c r="C308" s="15"/>
      <c r="D308" s="15"/>
      <c r="E308" s="8"/>
      <c r="F308" s="17"/>
      <c r="G308" s="17"/>
      <c r="H308" s="14"/>
      <c r="I308" s="8"/>
    </row>
    <row r="309" spans="1:10" s="2" customFormat="1" x14ac:dyDescent="0.2">
      <c r="A309" s="10"/>
      <c r="B309" s="10"/>
      <c r="C309" s="15"/>
      <c r="D309" s="15"/>
      <c r="E309" s="8"/>
      <c r="F309" s="17"/>
      <c r="G309" s="17"/>
      <c r="H309" s="14"/>
      <c r="I309" s="8"/>
    </row>
    <row r="310" spans="1:10" s="4" customFormat="1" x14ac:dyDescent="0.2">
      <c r="A310" s="10"/>
      <c r="B310" s="10"/>
      <c r="C310" s="15"/>
      <c r="D310" s="15"/>
      <c r="E310" s="8"/>
      <c r="F310" s="17"/>
      <c r="G310" s="17"/>
      <c r="H310" s="14"/>
      <c r="I310" s="8"/>
      <c r="J310" s="2"/>
    </row>
    <row r="311" spans="1:10" s="4" customFormat="1" x14ac:dyDescent="0.2">
      <c r="A311" s="10"/>
      <c r="B311" s="10"/>
      <c r="C311" s="16"/>
      <c r="D311" s="16"/>
      <c r="E311" s="8"/>
      <c r="F311" s="17"/>
      <c r="G311" s="17"/>
      <c r="H311" s="14"/>
      <c r="I311" s="8"/>
      <c r="J311" s="2"/>
    </row>
    <row r="312" spans="1:10" s="4" customFormat="1" x14ac:dyDescent="0.2">
      <c r="A312" s="10"/>
      <c r="B312" s="10"/>
      <c r="C312" s="15"/>
      <c r="D312" s="15"/>
      <c r="E312" s="8"/>
      <c r="F312" s="18"/>
      <c r="G312" s="18"/>
      <c r="H312" s="14"/>
      <c r="I312" s="8"/>
    </row>
    <row r="313" spans="1:10" s="4" customFormat="1" x14ac:dyDescent="0.2">
      <c r="A313" s="10"/>
      <c r="B313" s="10"/>
      <c r="C313" s="15"/>
      <c r="D313" s="15"/>
      <c r="E313" s="9"/>
      <c r="I313" s="8"/>
    </row>
    <row r="314" spans="1:10" s="4" customFormat="1" x14ac:dyDescent="0.2">
      <c r="A314" s="10"/>
      <c r="B314" s="10"/>
      <c r="C314" s="15"/>
      <c r="D314" s="15"/>
      <c r="E314" s="9"/>
      <c r="F314" s="17"/>
      <c r="G314" s="17"/>
      <c r="H314" s="14"/>
      <c r="I314" s="8"/>
    </row>
    <row r="315" spans="1:10" s="2" customFormat="1" x14ac:dyDescent="0.2">
      <c r="A315" s="10"/>
      <c r="B315" s="10"/>
      <c r="C315" s="15"/>
      <c r="D315" s="15"/>
      <c r="E315" s="9"/>
      <c r="F315" s="17"/>
      <c r="G315" s="17"/>
      <c r="H315" s="14"/>
      <c r="I315" s="8"/>
      <c r="J315" s="4"/>
    </row>
    <row r="316" spans="1:10" s="2" customFormat="1" x14ac:dyDescent="0.2">
      <c r="A316" s="10"/>
      <c r="B316" s="10"/>
      <c r="C316" s="15"/>
      <c r="D316" s="15"/>
      <c r="E316" s="9"/>
      <c r="F316" s="17"/>
      <c r="G316" s="17"/>
      <c r="H316" s="14"/>
      <c r="I316" s="8"/>
      <c r="J316" s="4"/>
    </row>
    <row r="317" spans="1:10" s="2" customFormat="1" x14ac:dyDescent="0.2">
      <c r="A317" s="10"/>
      <c r="B317" s="10"/>
      <c r="C317" s="15"/>
      <c r="D317" s="15"/>
      <c r="E317" s="9"/>
      <c r="F317" s="17"/>
      <c r="G317" s="17"/>
      <c r="H317" s="14"/>
      <c r="I317" s="8"/>
      <c r="J317" s="4"/>
    </row>
    <row r="318" spans="1:10" s="2" customFormat="1" x14ac:dyDescent="0.2">
      <c r="A318" s="10"/>
      <c r="B318" s="10"/>
      <c r="C318" s="15"/>
      <c r="D318" s="15"/>
      <c r="E318" s="9"/>
      <c r="F318" s="17"/>
      <c r="G318" s="17"/>
      <c r="H318" s="14"/>
      <c r="I318" s="8"/>
      <c r="J318" s="4"/>
    </row>
    <row r="319" spans="1:10" s="2" customFormat="1" x14ac:dyDescent="0.2">
      <c r="A319" s="10"/>
      <c r="B319" s="10"/>
      <c r="C319" s="15"/>
      <c r="D319" s="15"/>
      <c r="E319" s="9"/>
      <c r="F319" s="17"/>
      <c r="G319" s="17"/>
      <c r="H319" s="14"/>
      <c r="I319" s="8"/>
      <c r="J319" s="4"/>
    </row>
    <row r="320" spans="1:10" s="2" customFormat="1" x14ac:dyDescent="0.2">
      <c r="A320" s="10"/>
      <c r="B320" s="10"/>
      <c r="C320" s="15"/>
      <c r="D320" s="15"/>
      <c r="E320" s="9"/>
      <c r="F320" s="17"/>
      <c r="G320" s="17"/>
      <c r="H320" s="14"/>
      <c r="I320" s="8"/>
      <c r="J320" s="4"/>
    </row>
    <row r="321" spans="1:10" s="2" customFormat="1" x14ac:dyDescent="0.2">
      <c r="A321" s="10"/>
      <c r="B321" s="10"/>
      <c r="C321" s="15"/>
      <c r="D321" s="15"/>
      <c r="E321" s="9"/>
      <c r="F321" s="17"/>
      <c r="G321" s="17"/>
      <c r="H321" s="14"/>
      <c r="I321" s="8"/>
      <c r="J321" s="4"/>
    </row>
    <row r="322" spans="1:10" s="2" customFormat="1" x14ac:dyDescent="0.2">
      <c r="A322" s="10"/>
      <c r="B322" s="10"/>
      <c r="C322" s="15"/>
      <c r="D322" s="15"/>
      <c r="E322" s="9"/>
      <c r="F322" s="17"/>
      <c r="G322" s="17"/>
      <c r="H322" s="14"/>
      <c r="I322" s="8"/>
      <c r="J322" s="4"/>
    </row>
    <row r="323" spans="1:10" s="2" customFormat="1" x14ac:dyDescent="0.2">
      <c r="A323" s="10"/>
      <c r="B323" s="10"/>
      <c r="C323" s="15"/>
      <c r="D323" s="15"/>
      <c r="E323" s="9"/>
      <c r="F323" s="17"/>
      <c r="G323" s="17"/>
      <c r="H323" s="14"/>
      <c r="I323" s="8"/>
      <c r="J323" s="4"/>
    </row>
    <row r="324" spans="1:10" s="2" customFormat="1" x14ac:dyDescent="0.2">
      <c r="A324" s="10"/>
      <c r="B324" s="10"/>
      <c r="C324" s="15"/>
      <c r="D324" s="15"/>
      <c r="E324" s="9"/>
      <c r="F324" s="17"/>
      <c r="G324" s="17"/>
      <c r="H324" s="14"/>
      <c r="I324" s="8"/>
      <c r="J324" s="4"/>
    </row>
    <row r="325" spans="1:10" s="2" customFormat="1" x14ac:dyDescent="0.2">
      <c r="A325" s="10"/>
      <c r="B325" s="10"/>
      <c r="C325" s="15"/>
      <c r="D325" s="15"/>
      <c r="E325" s="9"/>
      <c r="F325" s="17"/>
      <c r="G325" s="17"/>
      <c r="H325" s="14"/>
      <c r="I325" s="8"/>
      <c r="J325" s="4"/>
    </row>
    <row r="326" spans="1:10" s="2" customFormat="1" x14ac:dyDescent="0.2">
      <c r="A326" s="10"/>
      <c r="B326" s="10"/>
      <c r="C326" s="15"/>
      <c r="D326" s="15"/>
      <c r="E326" s="9"/>
      <c r="F326" s="17"/>
      <c r="G326" s="17"/>
      <c r="H326" s="14"/>
      <c r="I326" s="8"/>
      <c r="J326" s="4"/>
    </row>
    <row r="327" spans="1:10" x14ac:dyDescent="0.2">
      <c r="A327" s="10"/>
      <c r="B327" s="10"/>
      <c r="C327" s="15"/>
      <c r="D327" s="15"/>
      <c r="E327" s="9"/>
      <c r="F327" s="17"/>
      <c r="G327" s="17"/>
      <c r="H327" s="14"/>
      <c r="I327" s="8"/>
      <c r="J327" s="4"/>
    </row>
    <row r="328" spans="1:10" x14ac:dyDescent="0.2">
      <c r="A328" s="10"/>
      <c r="B328" s="10"/>
      <c r="C328" s="15"/>
      <c r="D328" s="15"/>
      <c r="E328" s="9"/>
      <c r="F328" s="17"/>
      <c r="G328" s="17"/>
      <c r="H328" s="14"/>
      <c r="I328" s="8"/>
      <c r="J328" s="4"/>
    </row>
    <row r="329" spans="1:10" x14ac:dyDescent="0.2">
      <c r="B329" s="10"/>
      <c r="E329" s="9"/>
      <c r="F329" s="17"/>
      <c r="G329" s="17"/>
      <c r="H329" s="8"/>
      <c r="I329" s="8"/>
    </row>
    <row r="330" spans="1:10" x14ac:dyDescent="0.2">
      <c r="E330" s="9"/>
      <c r="F330" s="17"/>
      <c r="G330" s="17"/>
      <c r="H330" s="8"/>
      <c r="I330" s="8"/>
    </row>
    <row r="331" spans="1:10" x14ac:dyDescent="0.2">
      <c r="E331" s="9"/>
      <c r="F331" s="17"/>
      <c r="G331" s="17"/>
      <c r="H331" s="8"/>
      <c r="I331" s="8"/>
    </row>
    <row r="332" spans="1:10" x14ac:dyDescent="0.2">
      <c r="E332" s="9"/>
      <c r="F332" s="17"/>
      <c r="G332" s="17"/>
      <c r="H332" s="8"/>
      <c r="I332" s="8"/>
    </row>
    <row r="333" spans="1:10" x14ac:dyDescent="0.2">
      <c r="E333" s="9"/>
      <c r="F333" s="17"/>
      <c r="G333" s="17"/>
      <c r="H333" s="8"/>
      <c r="I333" s="8"/>
    </row>
    <row r="334" spans="1:10" x14ac:dyDescent="0.2">
      <c r="E334" s="9"/>
      <c r="F334" s="17"/>
      <c r="G334" s="17"/>
      <c r="H334" s="8"/>
      <c r="I334" s="8"/>
    </row>
    <row r="335" spans="1:10" x14ac:dyDescent="0.2">
      <c r="E335" s="9"/>
      <c r="F335" s="17"/>
      <c r="G335" s="17"/>
      <c r="H335" s="8"/>
      <c r="I335" s="8"/>
    </row>
    <row r="336" spans="1:10" x14ac:dyDescent="0.2">
      <c r="E336" s="9"/>
      <c r="F336" s="17"/>
      <c r="G336" s="17"/>
      <c r="H336" s="8"/>
      <c r="I336" s="8"/>
    </row>
    <row r="337" spans="1:9" x14ac:dyDescent="0.2">
      <c r="E337" s="9"/>
      <c r="F337" s="17"/>
      <c r="G337" s="17"/>
      <c r="H337" s="8"/>
      <c r="I337" s="8"/>
    </row>
    <row r="338" spans="1:9" x14ac:dyDescent="0.2">
      <c r="E338" s="11"/>
      <c r="F338" s="19"/>
      <c r="G338" s="19"/>
      <c r="H338" s="13"/>
      <c r="I338" s="13"/>
    </row>
    <row r="339" spans="1:9" x14ac:dyDescent="0.2">
      <c r="E339" s="11"/>
      <c r="F339" s="19"/>
      <c r="G339" s="19"/>
      <c r="H339" s="13"/>
      <c r="I339" s="13"/>
    </row>
    <row r="340" spans="1:9" x14ac:dyDescent="0.2">
      <c r="E340" s="11"/>
      <c r="F340" s="19"/>
      <c r="G340" s="19"/>
      <c r="H340" s="13"/>
      <c r="I340" s="13"/>
    </row>
    <row r="341" spans="1:9" x14ac:dyDescent="0.2">
      <c r="E341" s="11"/>
      <c r="F341" s="19"/>
      <c r="G341" s="19"/>
      <c r="H341" s="13"/>
      <c r="I341" s="13"/>
    </row>
    <row r="342" spans="1:9" x14ac:dyDescent="0.2">
      <c r="E342" s="11"/>
      <c r="F342" s="19"/>
      <c r="G342" s="19"/>
      <c r="H342" s="13"/>
      <c r="I342" s="13"/>
    </row>
    <row r="343" spans="1:9" x14ac:dyDescent="0.2">
      <c r="A343" s="10"/>
      <c r="C343" s="11"/>
      <c r="D343" s="11"/>
      <c r="E343" s="11"/>
      <c r="F343" s="19"/>
      <c r="G343" s="19"/>
      <c r="H343" s="13"/>
      <c r="I343" s="13"/>
    </row>
    <row r="344" spans="1:9" x14ac:dyDescent="0.2">
      <c r="A344" s="10"/>
      <c r="C344" s="11"/>
      <c r="D344" s="11"/>
      <c r="E344" s="11"/>
      <c r="F344" s="19"/>
      <c r="G344" s="19"/>
      <c r="H344" s="13"/>
      <c r="I344" s="13"/>
    </row>
    <row r="345" spans="1:9" x14ac:dyDescent="0.2">
      <c r="A345" s="10"/>
      <c r="B345" s="12"/>
      <c r="C345" s="11"/>
      <c r="D345" s="11"/>
      <c r="E345" s="11"/>
      <c r="F345" s="19"/>
      <c r="G345" s="19"/>
      <c r="H345" s="13"/>
      <c r="I345" s="13"/>
    </row>
    <row r="346" spans="1:9" x14ac:dyDescent="0.2">
      <c r="A346" s="10"/>
      <c r="B346" s="12"/>
      <c r="C346" s="11"/>
      <c r="D346" s="11"/>
      <c r="E346" s="11"/>
      <c r="F346" s="19"/>
      <c r="G346" s="19"/>
      <c r="H346" s="13"/>
      <c r="I346" s="13"/>
    </row>
    <row r="347" spans="1:9" x14ac:dyDescent="0.2">
      <c r="A347" s="10"/>
      <c r="B347" s="12"/>
      <c r="C347" s="11"/>
      <c r="D347" s="11"/>
      <c r="E347" s="11"/>
      <c r="F347" s="19"/>
      <c r="G347" s="19"/>
      <c r="H347" s="13"/>
      <c r="I347" s="13"/>
    </row>
    <row r="348" spans="1:9" x14ac:dyDescent="0.2">
      <c r="A348" s="10"/>
      <c r="B348" s="12"/>
      <c r="C348" s="11"/>
      <c r="D348" s="11"/>
      <c r="E348" s="11"/>
      <c r="F348" s="19"/>
      <c r="G348" s="19"/>
      <c r="H348" s="13"/>
      <c r="I348" s="13"/>
    </row>
    <row r="349" spans="1:9" x14ac:dyDescent="0.2">
      <c r="A349" s="10"/>
      <c r="B349" s="11"/>
      <c r="C349" s="11"/>
      <c r="D349" s="11"/>
      <c r="E349" s="11"/>
      <c r="F349" s="19"/>
      <c r="G349" s="19"/>
      <c r="H349" s="13"/>
      <c r="I349" s="13"/>
    </row>
    <row r="350" spans="1:9" x14ac:dyDescent="0.2">
      <c r="A350" s="10"/>
      <c r="B350" s="11"/>
      <c r="C350" s="11"/>
      <c r="D350" s="11"/>
      <c r="E350" s="11"/>
      <c r="F350" s="19"/>
      <c r="G350" s="19"/>
      <c r="H350" s="13"/>
      <c r="I350" s="13"/>
    </row>
    <row r="351" spans="1:9" x14ac:dyDescent="0.2">
      <c r="A351" s="10"/>
      <c r="B351" s="11"/>
      <c r="C351" s="11"/>
      <c r="D351" s="11"/>
      <c r="E351" s="11"/>
      <c r="F351" s="19"/>
      <c r="G351" s="19"/>
      <c r="H351" s="13"/>
      <c r="I351" s="13"/>
    </row>
    <row r="352" spans="1:9" x14ac:dyDescent="0.2">
      <c r="A352" s="10"/>
      <c r="B352" s="11"/>
      <c r="C352" s="11"/>
      <c r="D352" s="11"/>
      <c r="E352" s="11"/>
      <c r="F352" s="19"/>
      <c r="G352" s="19"/>
      <c r="H352" s="13"/>
      <c r="I352" s="13"/>
    </row>
    <row r="353" spans="1:9" x14ac:dyDescent="0.2">
      <c r="A353" s="10"/>
      <c r="B353" s="11"/>
      <c r="C353" s="11"/>
      <c r="D353" s="11"/>
      <c r="E353" s="11"/>
      <c r="F353" s="19"/>
      <c r="G353" s="19"/>
      <c r="H353" s="13"/>
      <c r="I353" s="13"/>
    </row>
    <row r="354" spans="1:9" x14ac:dyDescent="0.2">
      <c r="A354" s="10"/>
      <c r="B354" s="11"/>
      <c r="C354" s="11"/>
      <c r="D354" s="11"/>
      <c r="E354" s="11"/>
      <c r="F354" s="19"/>
      <c r="G354" s="19"/>
      <c r="H354" s="13"/>
      <c r="I354" s="13"/>
    </row>
    <row r="355" spans="1:9" x14ac:dyDescent="0.2">
      <c r="A355" s="10"/>
      <c r="B355" s="11"/>
      <c r="C355" s="11"/>
      <c r="D355" s="11"/>
      <c r="E355" s="11"/>
      <c r="F355" s="19"/>
      <c r="G355" s="19"/>
      <c r="H355" s="13"/>
      <c r="I355" s="13"/>
    </row>
    <row r="356" spans="1:9" x14ac:dyDescent="0.2">
      <c r="A356" s="10"/>
      <c r="B356" s="11"/>
      <c r="C356" s="11"/>
      <c r="D356" s="11"/>
      <c r="E356" s="11"/>
      <c r="F356" s="19"/>
      <c r="G356" s="19"/>
      <c r="H356" s="13"/>
      <c r="I356" s="13"/>
    </row>
    <row r="357" spans="1:9" x14ac:dyDescent="0.2">
      <c r="A357" s="10"/>
      <c r="B357" s="11"/>
      <c r="C357" s="11"/>
      <c r="D357" s="11"/>
      <c r="E357" s="11"/>
      <c r="F357" s="19"/>
      <c r="G357" s="19"/>
      <c r="H357" s="13"/>
      <c r="I357" s="13"/>
    </row>
    <row r="358" spans="1:9" x14ac:dyDescent="0.2">
      <c r="A358" s="10"/>
      <c r="B358" s="11"/>
      <c r="C358" s="11"/>
      <c r="D358" s="11"/>
      <c r="E358" s="11"/>
      <c r="F358" s="19"/>
      <c r="G358" s="19"/>
      <c r="H358" s="13"/>
      <c r="I358" s="13"/>
    </row>
    <row r="359" spans="1:9" x14ac:dyDescent="0.2">
      <c r="A359" s="11"/>
      <c r="B359" s="11"/>
      <c r="C359" s="11"/>
      <c r="D359" s="11"/>
      <c r="E359" s="11"/>
      <c r="F359" s="19"/>
      <c r="G359" s="19"/>
      <c r="H359" s="13"/>
      <c r="I359" s="13"/>
    </row>
    <row r="360" spans="1:9" x14ac:dyDescent="0.2">
      <c r="A360" s="11"/>
      <c r="B360" s="11"/>
      <c r="C360" s="11"/>
      <c r="D360" s="11"/>
      <c r="E360" s="11"/>
      <c r="F360" s="19"/>
      <c r="G360" s="19"/>
      <c r="H360" s="13"/>
      <c r="I360" s="13"/>
    </row>
    <row r="361" spans="1:9" x14ac:dyDescent="0.2">
      <c r="A361" s="11"/>
      <c r="B361" s="11"/>
      <c r="C361" s="11"/>
      <c r="D361" s="11"/>
      <c r="E361" s="11"/>
      <c r="F361" s="19"/>
      <c r="G361" s="19"/>
      <c r="H361" s="13"/>
      <c r="I361" s="13"/>
    </row>
    <row r="362" spans="1:9" x14ac:dyDescent="0.2">
      <c r="A362" s="11"/>
      <c r="B362" s="11"/>
      <c r="C362" s="11"/>
      <c r="D362" s="11"/>
      <c r="E362" s="11"/>
      <c r="F362" s="19"/>
      <c r="G362" s="19"/>
      <c r="H362" s="13"/>
      <c r="I362" s="13"/>
    </row>
    <row r="363" spans="1:9" x14ac:dyDescent="0.2">
      <c r="A363" s="11"/>
      <c r="B363" s="11"/>
      <c r="C363" s="11"/>
      <c r="D363" s="11"/>
      <c r="E363" s="11"/>
      <c r="F363" s="19"/>
      <c r="G363" s="19"/>
      <c r="H363" s="13"/>
      <c r="I363" s="13"/>
    </row>
    <row r="364" spans="1:9" x14ac:dyDescent="0.2">
      <c r="A364" s="11"/>
      <c r="B364" s="11"/>
      <c r="C364" s="11"/>
      <c r="D364" s="11"/>
      <c r="E364" s="11"/>
      <c r="F364" s="19"/>
      <c r="G364" s="19"/>
      <c r="H364" s="13"/>
      <c r="I364" s="13"/>
    </row>
    <row r="365" spans="1:9" x14ac:dyDescent="0.2">
      <c r="A365" s="11"/>
      <c r="B365" s="11"/>
      <c r="C365" s="11"/>
      <c r="D365" s="11"/>
      <c r="E365" s="11"/>
      <c r="F365" s="19"/>
      <c r="G365" s="19"/>
      <c r="H365" s="13"/>
      <c r="I365" s="13"/>
    </row>
    <row r="366" spans="1:9" x14ac:dyDescent="0.2">
      <c r="A366" s="11"/>
      <c r="B366" s="11"/>
      <c r="C366" s="11"/>
      <c r="D366" s="11"/>
      <c r="E366" s="11"/>
      <c r="F366" s="19"/>
      <c r="G366" s="19"/>
      <c r="H366" s="13"/>
      <c r="I366" s="13"/>
    </row>
    <row r="367" spans="1:9" x14ac:dyDescent="0.2">
      <c r="A367" s="11"/>
      <c r="B367" s="11"/>
      <c r="C367" s="11"/>
      <c r="D367" s="11"/>
      <c r="E367" s="11"/>
      <c r="F367" s="19"/>
      <c r="G367" s="19"/>
      <c r="H367" s="13"/>
      <c r="I367" s="13"/>
    </row>
    <row r="368" spans="1:9" x14ac:dyDescent="0.2">
      <c r="A368" s="11"/>
      <c r="B368" s="11"/>
      <c r="C368" s="11"/>
      <c r="D368" s="11"/>
      <c r="E368" s="11"/>
      <c r="F368" s="19"/>
      <c r="G368" s="19"/>
      <c r="H368" s="13"/>
      <c r="I368" s="13"/>
    </row>
    <row r="369" spans="1:9" x14ac:dyDescent="0.2">
      <c r="A369" s="11"/>
      <c r="B369" s="11"/>
      <c r="C369" s="11"/>
      <c r="D369" s="11"/>
      <c r="E369" s="11"/>
      <c r="F369" s="19"/>
      <c r="G369" s="19"/>
      <c r="H369" s="13"/>
      <c r="I369" s="13"/>
    </row>
    <row r="370" spans="1:9" x14ac:dyDescent="0.2">
      <c r="A370" s="11"/>
      <c r="B370" s="11"/>
      <c r="C370" s="11"/>
      <c r="D370" s="11"/>
      <c r="E370" s="11"/>
      <c r="F370" s="19"/>
      <c r="G370" s="19"/>
      <c r="H370" s="13"/>
      <c r="I370" s="13"/>
    </row>
    <row r="371" spans="1:9" x14ac:dyDescent="0.2">
      <c r="A371" s="11"/>
      <c r="B371" s="11"/>
      <c r="C371" s="11"/>
      <c r="D371" s="11"/>
      <c r="E371" s="11"/>
      <c r="F371" s="19"/>
      <c r="G371" s="19"/>
      <c r="H371" s="13"/>
      <c r="I371" s="13"/>
    </row>
    <row r="372" spans="1:9" x14ac:dyDescent="0.2">
      <c r="A372" s="11"/>
      <c r="B372" s="11"/>
      <c r="C372" s="11"/>
      <c r="D372" s="11"/>
      <c r="E372" s="11"/>
      <c r="F372" s="19"/>
      <c r="G372" s="19"/>
      <c r="H372" s="13"/>
      <c r="I372" s="13"/>
    </row>
    <row r="373" spans="1:9" x14ac:dyDescent="0.2">
      <c r="F373" s="20"/>
      <c r="G373" s="20"/>
      <c r="H373" s="5"/>
      <c r="I373" s="5"/>
    </row>
    <row r="374" spans="1:9" x14ac:dyDescent="0.2">
      <c r="F374" s="20"/>
      <c r="G374" s="20"/>
      <c r="H374" s="5"/>
      <c r="I374" s="5"/>
    </row>
    <row r="375" spans="1:9" x14ac:dyDescent="0.2">
      <c r="F375" s="20"/>
      <c r="G375" s="20"/>
      <c r="H375" s="5"/>
      <c r="I375" s="5"/>
    </row>
    <row r="376" spans="1:9" x14ac:dyDescent="0.2">
      <c r="F376" s="20"/>
      <c r="G376" s="20"/>
      <c r="H376" s="5"/>
      <c r="I376" s="5"/>
    </row>
    <row r="377" spans="1:9" x14ac:dyDescent="0.2">
      <c r="F377" s="20"/>
      <c r="G377" s="20"/>
      <c r="H377" s="5"/>
      <c r="I377" s="5"/>
    </row>
    <row r="378" spans="1:9" x14ac:dyDescent="0.2">
      <c r="F378" s="20"/>
      <c r="G378" s="20"/>
      <c r="H378" s="5"/>
      <c r="I378" s="5"/>
    </row>
    <row r="379" spans="1:9" x14ac:dyDescent="0.2">
      <c r="F379" s="20"/>
      <c r="G379" s="20"/>
      <c r="H379" s="5"/>
      <c r="I379" s="5"/>
    </row>
    <row r="380" spans="1:9" x14ac:dyDescent="0.2">
      <c r="F380" s="20"/>
      <c r="G380" s="20"/>
      <c r="H380" s="5"/>
      <c r="I380" s="5"/>
    </row>
    <row r="381" spans="1:9" x14ac:dyDescent="0.2">
      <c r="F381" s="20"/>
      <c r="G381" s="20"/>
      <c r="H381" s="5"/>
      <c r="I381" s="5"/>
    </row>
    <row r="382" spans="1:9" x14ac:dyDescent="0.2">
      <c r="F382" s="20"/>
      <c r="G382" s="20"/>
      <c r="H382" s="5"/>
      <c r="I382" s="5"/>
    </row>
    <row r="383" spans="1:9" x14ac:dyDescent="0.2">
      <c r="F383" s="20"/>
      <c r="G383" s="20"/>
      <c r="H383" s="5"/>
      <c r="I383" s="5"/>
    </row>
    <row r="384" spans="1:9" x14ac:dyDescent="0.2">
      <c r="F384" s="20"/>
      <c r="G384" s="20"/>
      <c r="H384" s="5"/>
      <c r="I384" s="5"/>
    </row>
    <row r="385" spans="6:9" x14ac:dyDescent="0.2">
      <c r="F385" s="20"/>
      <c r="G385" s="20"/>
      <c r="H385" s="5"/>
      <c r="I385" s="5"/>
    </row>
    <row r="386" spans="6:9" x14ac:dyDescent="0.2">
      <c r="F386" s="20"/>
      <c r="G386" s="20"/>
      <c r="H386" s="5"/>
      <c r="I386" s="5"/>
    </row>
    <row r="387" spans="6:9" x14ac:dyDescent="0.2">
      <c r="F387" s="20"/>
      <c r="G387" s="20"/>
      <c r="H387" s="5"/>
      <c r="I387" s="5"/>
    </row>
    <row r="388" spans="6:9" x14ac:dyDescent="0.2">
      <c r="F388" s="20"/>
      <c r="G388" s="20"/>
      <c r="H388" s="5"/>
      <c r="I388" s="5"/>
    </row>
    <row r="389" spans="6:9" x14ac:dyDescent="0.2">
      <c r="F389" s="20"/>
      <c r="G389" s="20"/>
      <c r="H389" s="5"/>
      <c r="I389" s="5"/>
    </row>
    <row r="390" spans="6:9" x14ac:dyDescent="0.2">
      <c r="F390" s="20"/>
      <c r="G390" s="20"/>
      <c r="H390" s="5"/>
      <c r="I390" s="5"/>
    </row>
    <row r="391" spans="6:9" x14ac:dyDescent="0.2">
      <c r="F391" s="20"/>
      <c r="G391" s="20"/>
      <c r="H391" s="5"/>
      <c r="I391" s="5"/>
    </row>
    <row r="392" spans="6:9" x14ac:dyDescent="0.2">
      <c r="F392" s="20"/>
      <c r="G392" s="20"/>
      <c r="H392" s="5"/>
      <c r="I392" s="5"/>
    </row>
    <row r="393" spans="6:9" x14ac:dyDescent="0.2">
      <c r="F393" s="20"/>
      <c r="G393" s="20"/>
      <c r="H393" s="5"/>
      <c r="I393" s="5"/>
    </row>
    <row r="394" spans="6:9" x14ac:dyDescent="0.2">
      <c r="F394" s="20"/>
      <c r="G394" s="20"/>
      <c r="H394" s="5"/>
      <c r="I394" s="5"/>
    </row>
    <row r="395" spans="6:9" x14ac:dyDescent="0.2">
      <c r="F395" s="20"/>
      <c r="G395" s="20"/>
      <c r="H395" s="5"/>
      <c r="I395" s="5"/>
    </row>
    <row r="396" spans="6:9" x14ac:dyDescent="0.2">
      <c r="F396" s="20"/>
      <c r="G396" s="20"/>
      <c r="H396" s="5"/>
      <c r="I396" s="5"/>
    </row>
    <row r="397" spans="6:9" x14ac:dyDescent="0.2">
      <c r="F397" s="20"/>
      <c r="G397" s="20"/>
      <c r="H397" s="5"/>
      <c r="I397" s="5"/>
    </row>
    <row r="398" spans="6:9" x14ac:dyDescent="0.2">
      <c r="F398" s="20"/>
      <c r="G398" s="20"/>
      <c r="H398" s="5"/>
      <c r="I398" s="5"/>
    </row>
    <row r="399" spans="6:9" x14ac:dyDescent="0.2">
      <c r="F399" s="20"/>
      <c r="G399" s="20"/>
      <c r="H399" s="5"/>
      <c r="I399" s="5"/>
    </row>
    <row r="400" spans="6:9" x14ac:dyDescent="0.2">
      <c r="F400" s="20"/>
      <c r="G400" s="20"/>
      <c r="H400" s="5"/>
      <c r="I400" s="5"/>
    </row>
    <row r="401" spans="6:9" x14ac:dyDescent="0.2">
      <c r="F401" s="20"/>
      <c r="G401" s="20"/>
      <c r="H401" s="5"/>
      <c r="I401" s="5"/>
    </row>
    <row r="402" spans="6:9" x14ac:dyDescent="0.2">
      <c r="F402" s="20"/>
      <c r="G402" s="20"/>
      <c r="H402" s="5"/>
      <c r="I402" s="5"/>
    </row>
    <row r="403" spans="6:9" x14ac:dyDescent="0.2">
      <c r="F403" s="20"/>
      <c r="G403" s="20"/>
      <c r="H403" s="5"/>
      <c r="I403" s="5"/>
    </row>
    <row r="404" spans="6:9" x14ac:dyDescent="0.2">
      <c r="F404" s="20"/>
      <c r="G404" s="20"/>
      <c r="H404" s="5"/>
      <c r="I404" s="5"/>
    </row>
    <row r="405" spans="6:9" x14ac:dyDescent="0.2">
      <c r="F405" s="20"/>
      <c r="G405" s="20"/>
      <c r="H405" s="5"/>
      <c r="I405" s="5"/>
    </row>
    <row r="406" spans="6:9" x14ac:dyDescent="0.2">
      <c r="F406" s="20"/>
      <c r="G406" s="20"/>
      <c r="H406" s="5"/>
      <c r="I406" s="5"/>
    </row>
    <row r="407" spans="6:9" x14ac:dyDescent="0.2">
      <c r="F407" s="20"/>
      <c r="G407" s="20"/>
      <c r="H407" s="5"/>
      <c r="I407" s="5"/>
    </row>
    <row r="408" spans="6:9" x14ac:dyDescent="0.2">
      <c r="F408" s="20"/>
      <c r="G408" s="20"/>
      <c r="H408" s="5"/>
      <c r="I408" s="5"/>
    </row>
    <row r="409" spans="6:9" x14ac:dyDescent="0.2">
      <c r="F409" s="20"/>
      <c r="G409" s="20"/>
      <c r="H409" s="5"/>
      <c r="I409" s="5"/>
    </row>
    <row r="410" spans="6:9" x14ac:dyDescent="0.2">
      <c r="F410" s="20"/>
      <c r="G410" s="20"/>
      <c r="H410" s="5"/>
      <c r="I410" s="5"/>
    </row>
    <row r="411" spans="6:9" x14ac:dyDescent="0.2">
      <c r="F411" s="20"/>
      <c r="G411" s="20"/>
      <c r="H411" s="5"/>
      <c r="I411" s="5"/>
    </row>
    <row r="412" spans="6:9" x14ac:dyDescent="0.2">
      <c r="F412" s="20"/>
      <c r="G412" s="20"/>
      <c r="H412" s="5"/>
      <c r="I412" s="5"/>
    </row>
    <row r="413" spans="6:9" x14ac:dyDescent="0.2">
      <c r="F413" s="20"/>
      <c r="G413" s="20"/>
      <c r="H413" s="5"/>
      <c r="I413" s="5"/>
    </row>
    <row r="414" spans="6:9" x14ac:dyDescent="0.2">
      <c r="F414" s="20"/>
      <c r="G414" s="20"/>
      <c r="H414" s="5"/>
      <c r="I414" s="5"/>
    </row>
    <row r="415" spans="6:9" x14ac:dyDescent="0.2">
      <c r="F415" s="20"/>
      <c r="G415" s="20"/>
      <c r="H415" s="5"/>
      <c r="I415" s="5"/>
    </row>
    <row r="416" spans="6:9" x14ac:dyDescent="0.2">
      <c r="F416" s="20"/>
      <c r="G416" s="20"/>
      <c r="H416" s="5"/>
      <c r="I416" s="5"/>
    </row>
    <row r="417" spans="6:9" x14ac:dyDescent="0.2">
      <c r="F417" s="20"/>
      <c r="G417" s="20"/>
      <c r="H417" s="5"/>
      <c r="I417" s="5"/>
    </row>
    <row r="418" spans="6:9" x14ac:dyDescent="0.2">
      <c r="F418" s="20"/>
      <c r="G418" s="20"/>
      <c r="H418" s="5"/>
      <c r="I418" s="5"/>
    </row>
    <row r="419" spans="6:9" x14ac:dyDescent="0.2">
      <c r="F419" s="20"/>
      <c r="G419" s="20"/>
      <c r="H419" s="5"/>
      <c r="I419" s="5"/>
    </row>
    <row r="420" spans="6:9" x14ac:dyDescent="0.2">
      <c r="F420" s="20"/>
      <c r="G420" s="20"/>
      <c r="H420" s="5"/>
      <c r="I420" s="5"/>
    </row>
    <row r="421" spans="6:9" x14ac:dyDescent="0.2">
      <c r="F421" s="20"/>
      <c r="G421" s="20"/>
      <c r="H421" s="5"/>
      <c r="I421" s="5"/>
    </row>
    <row r="422" spans="6:9" x14ac:dyDescent="0.2">
      <c r="F422" s="20"/>
      <c r="G422" s="20"/>
      <c r="H422" s="5"/>
      <c r="I422" s="5"/>
    </row>
    <row r="423" spans="6:9" x14ac:dyDescent="0.2">
      <c r="F423" s="20"/>
      <c r="G423" s="20"/>
      <c r="H423" s="5"/>
      <c r="I423" s="5"/>
    </row>
    <row r="424" spans="6:9" x14ac:dyDescent="0.2">
      <c r="F424" s="20"/>
      <c r="G424" s="20"/>
      <c r="H424" s="5"/>
      <c r="I424" s="5"/>
    </row>
    <row r="425" spans="6:9" x14ac:dyDescent="0.2">
      <c r="F425" s="20"/>
      <c r="G425" s="20"/>
      <c r="H425" s="5"/>
      <c r="I425" s="5"/>
    </row>
    <row r="426" spans="6:9" x14ac:dyDescent="0.2">
      <c r="F426" s="20"/>
      <c r="G426" s="20"/>
      <c r="H426" s="5"/>
      <c r="I426" s="5"/>
    </row>
    <row r="427" spans="6:9" x14ac:dyDescent="0.2">
      <c r="F427" s="20"/>
      <c r="G427" s="20"/>
      <c r="H427" s="5"/>
      <c r="I427" s="5"/>
    </row>
    <row r="428" spans="6:9" x14ac:dyDescent="0.2">
      <c r="F428" s="20"/>
      <c r="G428" s="20"/>
      <c r="H428" s="5"/>
      <c r="I428" s="5"/>
    </row>
    <row r="429" spans="6:9" x14ac:dyDescent="0.2">
      <c r="F429" s="20"/>
      <c r="G429" s="20"/>
      <c r="H429" s="5"/>
      <c r="I429" s="5"/>
    </row>
    <row r="430" spans="6:9" x14ac:dyDescent="0.2">
      <c r="F430" s="20"/>
      <c r="G430" s="20"/>
      <c r="H430" s="5"/>
      <c r="I430" s="5"/>
    </row>
    <row r="431" spans="6:9" x14ac:dyDescent="0.2">
      <c r="F431" s="20"/>
      <c r="G431" s="20"/>
      <c r="H431" s="5"/>
      <c r="I431" s="5"/>
    </row>
    <row r="432" spans="6:9" x14ac:dyDescent="0.2">
      <c r="F432" s="20"/>
      <c r="G432" s="20"/>
      <c r="H432" s="5"/>
      <c r="I432" s="5"/>
    </row>
    <row r="433" spans="6:9" x14ac:dyDescent="0.2">
      <c r="F433" s="20"/>
      <c r="G433" s="20"/>
      <c r="H433" s="5"/>
      <c r="I433" s="5"/>
    </row>
    <row r="434" spans="6:9" x14ac:dyDescent="0.2">
      <c r="F434" s="20"/>
      <c r="G434" s="20"/>
      <c r="H434" s="5"/>
      <c r="I434" s="5"/>
    </row>
    <row r="435" spans="6:9" x14ac:dyDescent="0.2">
      <c r="F435" s="20"/>
      <c r="G435" s="20"/>
      <c r="H435" s="5"/>
      <c r="I435" s="5"/>
    </row>
    <row r="436" spans="6:9" x14ac:dyDescent="0.2">
      <c r="F436" s="20"/>
      <c r="G436" s="20"/>
      <c r="H436" s="5"/>
      <c r="I436" s="5"/>
    </row>
    <row r="437" spans="6:9" x14ac:dyDescent="0.2">
      <c r="F437" s="20"/>
      <c r="G437" s="20"/>
      <c r="H437" s="5"/>
      <c r="I437" s="5"/>
    </row>
    <row r="438" spans="6:9" x14ac:dyDescent="0.2">
      <c r="F438" s="20"/>
      <c r="G438" s="20"/>
      <c r="H438" s="5"/>
      <c r="I438" s="5"/>
    </row>
    <row r="439" spans="6:9" x14ac:dyDescent="0.2">
      <c r="F439" s="20"/>
      <c r="G439" s="20"/>
      <c r="H439" s="5"/>
      <c r="I439" s="5"/>
    </row>
    <row r="440" spans="6:9" x14ac:dyDescent="0.2">
      <c r="F440" s="20"/>
      <c r="G440" s="20"/>
      <c r="H440" s="5"/>
      <c r="I440" s="5"/>
    </row>
    <row r="441" spans="6:9" x14ac:dyDescent="0.2">
      <c r="F441" s="20"/>
      <c r="G441" s="20"/>
      <c r="H441" s="5"/>
      <c r="I441" s="5"/>
    </row>
    <row r="442" spans="6:9" x14ac:dyDescent="0.2">
      <c r="F442" s="20"/>
      <c r="G442" s="20"/>
      <c r="H442" s="5"/>
      <c r="I442" s="5"/>
    </row>
    <row r="443" spans="6:9" x14ac:dyDescent="0.2">
      <c r="F443" s="20"/>
      <c r="G443" s="20"/>
      <c r="H443" s="5"/>
      <c r="I443" s="5"/>
    </row>
    <row r="444" spans="6:9" x14ac:dyDescent="0.2">
      <c r="F444" s="20"/>
      <c r="G444" s="20"/>
      <c r="H444" s="5"/>
      <c r="I444" s="5"/>
    </row>
    <row r="445" spans="6:9" x14ac:dyDescent="0.2">
      <c r="F445" s="20"/>
      <c r="G445" s="20"/>
      <c r="H445" s="5"/>
      <c r="I445" s="5"/>
    </row>
    <row r="446" spans="6:9" x14ac:dyDescent="0.2">
      <c r="F446" s="20"/>
      <c r="G446" s="20"/>
      <c r="H446" s="5"/>
      <c r="I446" s="5"/>
    </row>
    <row r="447" spans="6:9" x14ac:dyDescent="0.2">
      <c r="F447" s="20"/>
      <c r="G447" s="20"/>
      <c r="H447" s="5"/>
      <c r="I447" s="5"/>
    </row>
    <row r="448" spans="6:9" x14ac:dyDescent="0.2">
      <c r="F448" s="20"/>
      <c r="G448" s="20"/>
      <c r="H448" s="5"/>
      <c r="I448" s="5"/>
    </row>
    <row r="449" spans="6:9" x14ac:dyDescent="0.2">
      <c r="F449" s="20"/>
      <c r="G449" s="20"/>
      <c r="H449" s="5"/>
      <c r="I449" s="5"/>
    </row>
    <row r="450" spans="6:9" x14ac:dyDescent="0.2">
      <c r="F450" s="20"/>
      <c r="G450" s="20"/>
      <c r="H450" s="5"/>
      <c r="I450" s="5"/>
    </row>
    <row r="451" spans="6:9" x14ac:dyDescent="0.2">
      <c r="F451" s="20"/>
      <c r="G451" s="20"/>
      <c r="H451" s="5"/>
      <c r="I451" s="5"/>
    </row>
    <row r="452" spans="6:9" x14ac:dyDescent="0.2">
      <c r="F452" s="20"/>
      <c r="G452" s="20"/>
      <c r="H452" s="5"/>
      <c r="I452" s="5"/>
    </row>
    <row r="453" spans="6:9" x14ac:dyDescent="0.2">
      <c r="F453" s="20"/>
      <c r="G453" s="20"/>
      <c r="H453" s="5"/>
      <c r="I453" s="5"/>
    </row>
    <row r="454" spans="6:9" x14ac:dyDescent="0.2">
      <c r="F454" s="20"/>
      <c r="G454" s="20"/>
      <c r="H454" s="5"/>
      <c r="I454" s="5"/>
    </row>
    <row r="455" spans="6:9" x14ac:dyDescent="0.2">
      <c r="F455" s="20"/>
      <c r="G455" s="20"/>
      <c r="H455" s="5"/>
      <c r="I455" s="5"/>
    </row>
    <row r="456" spans="6:9" x14ac:dyDescent="0.2">
      <c r="F456" s="20"/>
      <c r="G456" s="20"/>
      <c r="H456" s="5"/>
      <c r="I456" s="5"/>
    </row>
    <row r="457" spans="6:9" x14ac:dyDescent="0.2">
      <c r="F457" s="20"/>
      <c r="G457" s="20"/>
      <c r="H457" s="5"/>
      <c r="I457" s="5"/>
    </row>
    <row r="458" spans="6:9" x14ac:dyDescent="0.2">
      <c r="F458" s="20"/>
      <c r="G458" s="20"/>
      <c r="H458" s="5"/>
      <c r="I458" s="5"/>
    </row>
    <row r="459" spans="6:9" x14ac:dyDescent="0.2">
      <c r="F459" s="20"/>
      <c r="G459" s="20"/>
      <c r="H459" s="5"/>
      <c r="I459" s="5"/>
    </row>
    <row r="460" spans="6:9" x14ac:dyDescent="0.2">
      <c r="F460" s="20"/>
      <c r="G460" s="20"/>
      <c r="H460" s="5"/>
      <c r="I460" s="5"/>
    </row>
    <row r="461" spans="6:9" x14ac:dyDescent="0.2">
      <c r="F461" s="20"/>
      <c r="G461" s="20"/>
      <c r="H461" s="5"/>
      <c r="I461" s="5"/>
    </row>
    <row r="462" spans="6:9" x14ac:dyDescent="0.2">
      <c r="F462" s="20"/>
      <c r="G462" s="20"/>
      <c r="H462" s="5"/>
      <c r="I462" s="5"/>
    </row>
    <row r="463" spans="6:9" x14ac:dyDescent="0.2">
      <c r="F463" s="20"/>
      <c r="G463" s="20"/>
      <c r="H463" s="5"/>
      <c r="I463" s="5"/>
    </row>
    <row r="464" spans="6:9" x14ac:dyDescent="0.2">
      <c r="F464" s="20"/>
      <c r="G464" s="20"/>
      <c r="H464" s="5"/>
      <c r="I464" s="5"/>
    </row>
    <row r="465" spans="6:9" x14ac:dyDescent="0.2">
      <c r="F465" s="20"/>
      <c r="G465" s="20"/>
      <c r="H465" s="5"/>
      <c r="I465" s="5"/>
    </row>
    <row r="466" spans="6:9" x14ac:dyDescent="0.2">
      <c r="F466" s="20"/>
      <c r="G466" s="20"/>
      <c r="H466" s="5"/>
      <c r="I466" s="5"/>
    </row>
    <row r="467" spans="6:9" x14ac:dyDescent="0.2">
      <c r="F467" s="20"/>
      <c r="G467" s="20"/>
      <c r="H467" s="5"/>
      <c r="I467" s="5"/>
    </row>
    <row r="468" spans="6:9" x14ac:dyDescent="0.2">
      <c r="F468" s="20"/>
      <c r="G468" s="20"/>
      <c r="H468" s="5"/>
      <c r="I468" s="5"/>
    </row>
    <row r="469" spans="6:9" x14ac:dyDescent="0.2">
      <c r="F469" s="20"/>
      <c r="G469" s="20"/>
      <c r="H469" s="5"/>
      <c r="I469" s="5"/>
    </row>
    <row r="470" spans="6:9" x14ac:dyDescent="0.2">
      <c r="F470" s="20"/>
      <c r="G470" s="20"/>
      <c r="H470" s="5"/>
      <c r="I470" s="5"/>
    </row>
    <row r="471" spans="6:9" x14ac:dyDescent="0.2">
      <c r="F471" s="20"/>
      <c r="G471" s="20"/>
      <c r="H471" s="5"/>
      <c r="I471" s="5"/>
    </row>
    <row r="472" spans="6:9" x14ac:dyDescent="0.2">
      <c r="F472" s="20"/>
      <c r="G472" s="20"/>
      <c r="H472" s="5"/>
      <c r="I472" s="5"/>
    </row>
    <row r="473" spans="6:9" x14ac:dyDescent="0.2">
      <c r="F473" s="20"/>
      <c r="G473" s="20"/>
      <c r="H473" s="5"/>
      <c r="I473" s="5"/>
    </row>
    <row r="474" spans="6:9" x14ac:dyDescent="0.2">
      <c r="F474" s="20"/>
      <c r="G474" s="20"/>
      <c r="H474" s="5"/>
      <c r="I474" s="5"/>
    </row>
    <row r="475" spans="6:9" x14ac:dyDescent="0.2">
      <c r="F475" s="20"/>
      <c r="G475" s="20"/>
      <c r="H475" s="5"/>
      <c r="I475" s="5"/>
    </row>
    <row r="476" spans="6:9" x14ac:dyDescent="0.2">
      <c r="F476" s="20"/>
      <c r="G476" s="20"/>
      <c r="H476" s="5"/>
      <c r="I476" s="5"/>
    </row>
    <row r="477" spans="6:9" x14ac:dyDescent="0.2">
      <c r="F477" s="20"/>
      <c r="G477" s="20"/>
      <c r="H477" s="5"/>
      <c r="I477" s="5"/>
    </row>
    <row r="478" spans="6:9" x14ac:dyDescent="0.2">
      <c r="F478" s="20"/>
      <c r="G478" s="20"/>
      <c r="H478" s="5"/>
      <c r="I478" s="5"/>
    </row>
    <row r="479" spans="6:9" x14ac:dyDescent="0.2">
      <c r="F479" s="20"/>
      <c r="G479" s="20"/>
      <c r="H479" s="5"/>
      <c r="I479" s="5"/>
    </row>
    <row r="480" spans="6:9" x14ac:dyDescent="0.2">
      <c r="F480" s="20"/>
      <c r="G480" s="20"/>
      <c r="H480" s="5"/>
      <c r="I480" s="5"/>
    </row>
    <row r="481" spans="6:9" x14ac:dyDescent="0.2">
      <c r="F481" s="20"/>
      <c r="G481" s="20"/>
      <c r="H481" s="5"/>
      <c r="I481" s="5"/>
    </row>
    <row r="482" spans="6:9" x14ac:dyDescent="0.2">
      <c r="F482" s="20"/>
      <c r="G482" s="20"/>
      <c r="H482" s="5"/>
      <c r="I482" s="5"/>
    </row>
    <row r="483" spans="6:9" x14ac:dyDescent="0.2">
      <c r="F483" s="20"/>
      <c r="G483" s="20"/>
      <c r="H483" s="5"/>
      <c r="I483" s="5"/>
    </row>
    <row r="484" spans="6:9" x14ac:dyDescent="0.2">
      <c r="F484" s="20"/>
      <c r="G484" s="20"/>
      <c r="H484" s="5"/>
      <c r="I484" s="5"/>
    </row>
    <row r="485" spans="6:9" x14ac:dyDescent="0.2">
      <c r="F485" s="20"/>
      <c r="G485" s="20"/>
      <c r="H485" s="5"/>
      <c r="I485" s="5"/>
    </row>
    <row r="486" spans="6:9" x14ac:dyDescent="0.2">
      <c r="F486" s="20"/>
      <c r="G486" s="20"/>
      <c r="H486" s="5"/>
      <c r="I486" s="5"/>
    </row>
    <row r="487" spans="6:9" x14ac:dyDescent="0.2">
      <c r="F487" s="20"/>
      <c r="G487" s="20"/>
      <c r="H487" s="5"/>
      <c r="I487" s="5"/>
    </row>
    <row r="488" spans="6:9" x14ac:dyDescent="0.2">
      <c r="F488" s="20"/>
      <c r="G488" s="20"/>
      <c r="H488" s="5"/>
      <c r="I488" s="5"/>
    </row>
    <row r="489" spans="6:9" x14ac:dyDescent="0.2">
      <c r="F489" s="20"/>
      <c r="G489" s="20"/>
      <c r="H489" s="5"/>
      <c r="I489" s="5"/>
    </row>
    <row r="490" spans="6:9" x14ac:dyDescent="0.2">
      <c r="F490" s="20"/>
      <c r="G490" s="20"/>
      <c r="H490" s="5"/>
      <c r="I490" s="5"/>
    </row>
    <row r="491" spans="6:9" x14ac:dyDescent="0.2">
      <c r="F491" s="20"/>
      <c r="G491" s="20"/>
      <c r="H491" s="5"/>
      <c r="I491" s="5"/>
    </row>
    <row r="492" spans="6:9" x14ac:dyDescent="0.2">
      <c r="F492" s="20"/>
      <c r="G492" s="20"/>
      <c r="H492" s="5"/>
      <c r="I492" s="5"/>
    </row>
    <row r="493" spans="6:9" x14ac:dyDescent="0.2">
      <c r="F493" s="20"/>
      <c r="G493" s="20"/>
      <c r="H493" s="5"/>
      <c r="I493" s="5"/>
    </row>
    <row r="494" spans="6:9" x14ac:dyDescent="0.2">
      <c r="F494" s="20"/>
      <c r="G494" s="20"/>
      <c r="H494" s="5"/>
      <c r="I494" s="5"/>
    </row>
    <row r="495" spans="6:9" x14ac:dyDescent="0.2">
      <c r="F495" s="20"/>
      <c r="G495" s="20"/>
      <c r="H495" s="5"/>
      <c r="I495" s="5"/>
    </row>
    <row r="496" spans="6:9" x14ac:dyDescent="0.2">
      <c r="F496" s="20"/>
      <c r="G496" s="20"/>
      <c r="H496" s="5"/>
      <c r="I496" s="5"/>
    </row>
    <row r="497" spans="6:9" x14ac:dyDescent="0.2">
      <c r="F497" s="20"/>
      <c r="G497" s="20"/>
      <c r="H497" s="5"/>
      <c r="I497" s="5"/>
    </row>
    <row r="498" spans="6:9" x14ac:dyDescent="0.2">
      <c r="F498" s="20"/>
      <c r="G498" s="20"/>
      <c r="H498" s="5"/>
      <c r="I498" s="5"/>
    </row>
    <row r="499" spans="6:9" x14ac:dyDescent="0.2">
      <c r="F499" s="20"/>
      <c r="G499" s="20"/>
      <c r="H499" s="5"/>
      <c r="I499" s="5"/>
    </row>
    <row r="500" spans="6:9" x14ac:dyDescent="0.2">
      <c r="F500" s="20"/>
      <c r="G500" s="20"/>
      <c r="H500" s="5"/>
      <c r="I500" s="5"/>
    </row>
    <row r="501" spans="6:9" x14ac:dyDescent="0.2">
      <c r="F501" s="20"/>
      <c r="G501" s="20"/>
      <c r="H501" s="5"/>
      <c r="I501" s="5"/>
    </row>
    <row r="502" spans="6:9" x14ac:dyDescent="0.2">
      <c r="F502" s="20"/>
      <c r="G502" s="20"/>
      <c r="H502" s="5"/>
      <c r="I502" s="5"/>
    </row>
    <row r="503" spans="6:9" x14ac:dyDescent="0.2">
      <c r="F503" s="20"/>
      <c r="G503" s="20"/>
      <c r="H503" s="5"/>
      <c r="I503" s="5"/>
    </row>
    <row r="504" spans="6:9" x14ac:dyDescent="0.2">
      <c r="F504" s="20"/>
      <c r="G504" s="20"/>
      <c r="H504" s="5"/>
      <c r="I504" s="5"/>
    </row>
    <row r="505" spans="6:9" x14ac:dyDescent="0.2">
      <c r="F505" s="20"/>
      <c r="G505" s="20"/>
      <c r="H505" s="5"/>
      <c r="I505" s="5"/>
    </row>
    <row r="506" spans="6:9" x14ac:dyDescent="0.2">
      <c r="F506" s="20"/>
      <c r="G506" s="20"/>
      <c r="H506" s="5"/>
      <c r="I506" s="5"/>
    </row>
    <row r="507" spans="6:9" x14ac:dyDescent="0.2">
      <c r="F507" s="20"/>
      <c r="G507" s="20"/>
      <c r="H507" s="5"/>
      <c r="I507" s="5"/>
    </row>
    <row r="508" spans="6:9" x14ac:dyDescent="0.2">
      <c r="F508" s="20"/>
      <c r="G508" s="20"/>
      <c r="H508" s="5"/>
      <c r="I508" s="5"/>
    </row>
    <row r="509" spans="6:9" x14ac:dyDescent="0.2">
      <c r="F509" s="20"/>
      <c r="G509" s="20"/>
      <c r="H509" s="5"/>
      <c r="I509" s="5"/>
    </row>
    <row r="510" spans="6:9" x14ac:dyDescent="0.2">
      <c r="F510" s="20"/>
      <c r="G510" s="20"/>
      <c r="H510" s="5"/>
      <c r="I510" s="5"/>
    </row>
    <row r="511" spans="6:9" x14ac:dyDescent="0.2">
      <c r="F511" s="20"/>
      <c r="G511" s="20"/>
      <c r="H511" s="5"/>
      <c r="I511" s="5"/>
    </row>
    <row r="512" spans="6:9" x14ac:dyDescent="0.2">
      <c r="F512" s="20"/>
      <c r="G512" s="20"/>
      <c r="H512" s="5"/>
      <c r="I512" s="5"/>
    </row>
    <row r="513" spans="6:9" x14ac:dyDescent="0.2">
      <c r="F513" s="20"/>
      <c r="G513" s="20"/>
      <c r="H513" s="5"/>
      <c r="I513" s="5"/>
    </row>
    <row r="514" spans="6:9" x14ac:dyDescent="0.2">
      <c r="F514" s="20"/>
      <c r="G514" s="20"/>
      <c r="H514" s="5"/>
      <c r="I514" s="5"/>
    </row>
    <row r="515" spans="6:9" x14ac:dyDescent="0.2">
      <c r="F515" s="20"/>
      <c r="G515" s="20"/>
      <c r="H515" s="5"/>
      <c r="I515" s="5"/>
    </row>
    <row r="516" spans="6:9" x14ac:dyDescent="0.2">
      <c r="F516" s="20"/>
      <c r="G516" s="20"/>
      <c r="H516" s="5"/>
      <c r="I516" s="5"/>
    </row>
    <row r="517" spans="6:9" x14ac:dyDescent="0.2">
      <c r="F517" s="20"/>
      <c r="G517" s="20"/>
      <c r="H517" s="5"/>
      <c r="I517" s="5"/>
    </row>
    <row r="518" spans="6:9" x14ac:dyDescent="0.2">
      <c r="F518" s="20"/>
      <c r="G518" s="20"/>
      <c r="H518" s="5"/>
      <c r="I518" s="5"/>
    </row>
    <row r="519" spans="6:9" x14ac:dyDescent="0.2">
      <c r="F519" s="20"/>
      <c r="G519" s="20"/>
      <c r="H519" s="5"/>
      <c r="I519" s="5"/>
    </row>
    <row r="520" spans="6:9" x14ac:dyDescent="0.2">
      <c r="F520" s="20"/>
      <c r="G520" s="20"/>
      <c r="H520" s="5"/>
      <c r="I520" s="5"/>
    </row>
    <row r="521" spans="6:9" x14ac:dyDescent="0.2">
      <c r="F521" s="20"/>
      <c r="G521" s="20"/>
      <c r="H521" s="5"/>
      <c r="I521" s="5"/>
    </row>
    <row r="522" spans="6:9" x14ac:dyDescent="0.2">
      <c r="F522" s="20"/>
      <c r="G522" s="20"/>
      <c r="H522" s="5"/>
      <c r="I522" s="5"/>
    </row>
    <row r="523" spans="6:9" x14ac:dyDescent="0.2">
      <c r="F523" s="20"/>
      <c r="G523" s="20"/>
      <c r="H523" s="5"/>
      <c r="I523" s="5"/>
    </row>
    <row r="524" spans="6:9" x14ac:dyDescent="0.2">
      <c r="F524" s="20"/>
      <c r="G524" s="20"/>
      <c r="H524" s="5"/>
      <c r="I524" s="5"/>
    </row>
    <row r="525" spans="6:9" x14ac:dyDescent="0.2">
      <c r="F525" s="20"/>
      <c r="G525" s="20"/>
      <c r="H525" s="5"/>
      <c r="I525" s="5"/>
    </row>
    <row r="526" spans="6:9" x14ac:dyDescent="0.2">
      <c r="F526" s="20"/>
      <c r="G526" s="20"/>
      <c r="H526" s="5"/>
      <c r="I526" s="5"/>
    </row>
    <row r="527" spans="6:9" x14ac:dyDescent="0.2">
      <c r="F527" s="20"/>
      <c r="G527" s="20"/>
      <c r="H527" s="5"/>
      <c r="I527" s="5"/>
    </row>
    <row r="528" spans="6:9" x14ac:dyDescent="0.2">
      <c r="F528" s="20"/>
      <c r="G528" s="20"/>
      <c r="H528" s="5"/>
      <c r="I528" s="5"/>
    </row>
    <row r="529" spans="6:9" x14ac:dyDescent="0.2">
      <c r="F529" s="20"/>
      <c r="G529" s="20"/>
      <c r="H529" s="5"/>
      <c r="I529" s="5"/>
    </row>
    <row r="530" spans="6:9" x14ac:dyDescent="0.2">
      <c r="F530" s="20"/>
      <c r="G530" s="20"/>
      <c r="H530" s="5"/>
      <c r="I530" s="5"/>
    </row>
    <row r="531" spans="6:9" x14ac:dyDescent="0.2">
      <c r="F531" s="20"/>
      <c r="G531" s="20"/>
      <c r="H531" s="5"/>
      <c r="I531" s="5"/>
    </row>
    <row r="532" spans="6:9" x14ac:dyDescent="0.2">
      <c r="F532" s="20"/>
      <c r="G532" s="20"/>
      <c r="H532" s="5"/>
      <c r="I532" s="5"/>
    </row>
    <row r="533" spans="6:9" x14ac:dyDescent="0.2">
      <c r="F533" s="20"/>
      <c r="G533" s="20"/>
      <c r="H533" s="5"/>
      <c r="I533" s="5"/>
    </row>
    <row r="534" spans="6:9" x14ac:dyDescent="0.2">
      <c r="F534" s="20"/>
      <c r="G534" s="20"/>
      <c r="H534" s="5"/>
      <c r="I534" s="5"/>
    </row>
    <row r="535" spans="6:9" x14ac:dyDescent="0.2">
      <c r="F535" s="20"/>
      <c r="G535" s="20"/>
      <c r="H535" s="5"/>
      <c r="I535" s="5"/>
    </row>
    <row r="536" spans="6:9" x14ac:dyDescent="0.2">
      <c r="F536" s="20"/>
      <c r="G536" s="20"/>
      <c r="H536" s="5"/>
      <c r="I536" s="5"/>
    </row>
    <row r="537" spans="6:9" x14ac:dyDescent="0.2">
      <c r="F537" s="20"/>
      <c r="G537" s="20"/>
      <c r="H537" s="5"/>
      <c r="I537" s="5"/>
    </row>
    <row r="538" spans="6:9" x14ac:dyDescent="0.2">
      <c r="F538" s="20"/>
      <c r="G538" s="20"/>
      <c r="H538" s="5"/>
      <c r="I538" s="5"/>
    </row>
    <row r="539" spans="6:9" x14ac:dyDescent="0.2">
      <c r="F539" s="20"/>
      <c r="G539" s="20"/>
      <c r="H539" s="5"/>
      <c r="I539" s="5"/>
    </row>
    <row r="540" spans="6:9" x14ac:dyDescent="0.2">
      <c r="F540" s="20"/>
      <c r="G540" s="20"/>
      <c r="H540" s="5"/>
      <c r="I540" s="5"/>
    </row>
    <row r="541" spans="6:9" x14ac:dyDescent="0.2">
      <c r="F541" s="20"/>
      <c r="G541" s="20"/>
      <c r="H541" s="5"/>
      <c r="I541" s="5"/>
    </row>
    <row r="542" spans="6:9" x14ac:dyDescent="0.2">
      <c r="F542" s="20"/>
      <c r="G542" s="20"/>
      <c r="H542" s="5"/>
      <c r="I542" s="5"/>
    </row>
    <row r="543" spans="6:9" x14ac:dyDescent="0.2">
      <c r="F543" s="20"/>
      <c r="G543" s="20"/>
      <c r="H543" s="5"/>
      <c r="I543" s="5"/>
    </row>
    <row r="544" spans="6:9" x14ac:dyDescent="0.2">
      <c r="F544" s="20"/>
      <c r="G544" s="20"/>
      <c r="H544" s="5"/>
      <c r="I544" s="5"/>
    </row>
    <row r="545" spans="6:9" x14ac:dyDescent="0.2">
      <c r="F545" s="20"/>
      <c r="G545" s="20"/>
      <c r="H545" s="5"/>
      <c r="I545" s="5"/>
    </row>
    <row r="546" spans="6:9" x14ac:dyDescent="0.2">
      <c r="F546" s="20"/>
      <c r="G546" s="20"/>
      <c r="H546" s="5"/>
      <c r="I546" s="5"/>
    </row>
    <row r="547" spans="6:9" x14ac:dyDescent="0.2">
      <c r="F547" s="20"/>
      <c r="G547" s="20"/>
      <c r="H547" s="5"/>
      <c r="I547" s="5"/>
    </row>
    <row r="548" spans="6:9" x14ac:dyDescent="0.2">
      <c r="F548" s="20"/>
      <c r="G548" s="20"/>
      <c r="H548" s="5"/>
      <c r="I548" s="5"/>
    </row>
    <row r="549" spans="6:9" x14ac:dyDescent="0.2">
      <c r="F549" s="20"/>
      <c r="G549" s="20"/>
      <c r="H549" s="5"/>
      <c r="I549" s="5"/>
    </row>
    <row r="550" spans="6:9" x14ac:dyDescent="0.2">
      <c r="F550" s="20"/>
      <c r="G550" s="20"/>
      <c r="H550" s="5"/>
      <c r="I550" s="5"/>
    </row>
    <row r="551" spans="6:9" x14ac:dyDescent="0.2">
      <c r="F551" s="20"/>
      <c r="G551" s="20"/>
      <c r="H551" s="5"/>
      <c r="I551" s="5"/>
    </row>
    <row r="552" spans="6:9" x14ac:dyDescent="0.2">
      <c r="F552" s="20"/>
      <c r="G552" s="20"/>
      <c r="H552" s="5"/>
      <c r="I552" s="5"/>
    </row>
    <row r="553" spans="6:9" x14ac:dyDescent="0.2">
      <c r="F553" s="20"/>
      <c r="G553" s="20"/>
      <c r="H553" s="5"/>
      <c r="I553" s="5"/>
    </row>
    <row r="554" spans="6:9" x14ac:dyDescent="0.2">
      <c r="F554" s="20"/>
      <c r="G554" s="20"/>
      <c r="H554" s="5"/>
      <c r="I554" s="5"/>
    </row>
    <row r="555" spans="6:9" x14ac:dyDescent="0.2">
      <c r="F555" s="20"/>
      <c r="G555" s="20"/>
      <c r="H555" s="5"/>
      <c r="I555" s="5"/>
    </row>
    <row r="556" spans="6:9" x14ac:dyDescent="0.2">
      <c r="F556" s="20"/>
      <c r="G556" s="20"/>
      <c r="H556" s="5"/>
      <c r="I556" s="5"/>
    </row>
    <row r="557" spans="6:9" x14ac:dyDescent="0.2">
      <c r="F557" s="20"/>
      <c r="G557" s="20"/>
      <c r="H557" s="5"/>
      <c r="I557" s="5"/>
    </row>
    <row r="558" spans="6:9" x14ac:dyDescent="0.2">
      <c r="F558" s="20"/>
      <c r="G558" s="20"/>
      <c r="H558" s="5"/>
      <c r="I558" s="5"/>
    </row>
    <row r="559" spans="6:9" x14ac:dyDescent="0.2">
      <c r="F559" s="20"/>
      <c r="G559" s="20"/>
      <c r="H559" s="5"/>
      <c r="I559" s="5"/>
    </row>
    <row r="560" spans="6:9" x14ac:dyDescent="0.2">
      <c r="F560" s="20"/>
      <c r="G560" s="20"/>
      <c r="H560" s="5"/>
      <c r="I560" s="5"/>
    </row>
    <row r="561" spans="6:9" x14ac:dyDescent="0.2">
      <c r="F561" s="20"/>
      <c r="G561" s="20"/>
      <c r="H561" s="5"/>
      <c r="I561" s="5"/>
    </row>
    <row r="562" spans="6:9" x14ac:dyDescent="0.2">
      <c r="F562" s="20"/>
      <c r="G562" s="20"/>
      <c r="H562" s="5"/>
      <c r="I562" s="5"/>
    </row>
    <row r="563" spans="6:9" x14ac:dyDescent="0.2">
      <c r="F563" s="20"/>
      <c r="G563" s="20"/>
      <c r="H563" s="5"/>
      <c r="I563" s="5"/>
    </row>
    <row r="564" spans="6:9" x14ac:dyDescent="0.2">
      <c r="F564" s="20"/>
      <c r="G564" s="20"/>
      <c r="H564" s="5"/>
      <c r="I564" s="5"/>
    </row>
    <row r="565" spans="6:9" x14ac:dyDescent="0.2">
      <c r="F565" s="20"/>
      <c r="G565" s="20"/>
      <c r="H565" s="5"/>
      <c r="I565" s="5"/>
    </row>
    <row r="566" spans="6:9" x14ac:dyDescent="0.2">
      <c r="F566" s="20"/>
      <c r="G566" s="20"/>
      <c r="H566" s="5"/>
      <c r="I566" s="5"/>
    </row>
    <row r="567" spans="6:9" x14ac:dyDescent="0.2">
      <c r="F567" s="20"/>
      <c r="G567" s="20"/>
      <c r="H567" s="5"/>
      <c r="I567" s="5"/>
    </row>
    <row r="568" spans="6:9" x14ac:dyDescent="0.2">
      <c r="F568" s="5"/>
      <c r="G568" s="20"/>
      <c r="H568" s="5"/>
      <c r="I568" s="5"/>
    </row>
    <row r="569" spans="6:9" x14ac:dyDescent="0.2">
      <c r="F569" s="5"/>
      <c r="G569" s="20"/>
      <c r="H569" s="5"/>
      <c r="I569" s="5"/>
    </row>
    <row r="570" spans="6:9" x14ac:dyDescent="0.2">
      <c r="F570" s="5"/>
      <c r="G570" s="20"/>
      <c r="H570" s="5"/>
      <c r="I570" s="5"/>
    </row>
    <row r="571" spans="6:9" x14ac:dyDescent="0.2">
      <c r="F571" s="5"/>
      <c r="G571" s="20"/>
      <c r="H571" s="5"/>
      <c r="I571" s="5"/>
    </row>
    <row r="572" spans="6:9" x14ac:dyDescent="0.2">
      <c r="F572" s="5"/>
      <c r="G572" s="20"/>
      <c r="H572" s="5"/>
      <c r="I572" s="5"/>
    </row>
    <row r="573" spans="6:9" x14ac:dyDescent="0.2">
      <c r="F573" s="5"/>
      <c r="G573" s="20"/>
      <c r="H573" s="5"/>
      <c r="I573" s="5"/>
    </row>
    <row r="574" spans="6:9" x14ac:dyDescent="0.2">
      <c r="F574" s="5"/>
      <c r="G574" s="20"/>
      <c r="H574" s="5"/>
      <c r="I574" s="5"/>
    </row>
    <row r="575" spans="6:9" x14ac:dyDescent="0.2">
      <c r="F575" s="5"/>
      <c r="G575" s="20"/>
      <c r="H575" s="5"/>
      <c r="I575" s="5"/>
    </row>
    <row r="576" spans="6:9" x14ac:dyDescent="0.2">
      <c r="F576" s="5"/>
      <c r="G576" s="20"/>
      <c r="H576" s="5"/>
      <c r="I576" s="5"/>
    </row>
    <row r="577" spans="6:9" x14ac:dyDescent="0.2">
      <c r="F577" s="5"/>
      <c r="G577" s="20"/>
      <c r="H577" s="5"/>
      <c r="I577" s="5"/>
    </row>
    <row r="578" spans="6:9" x14ac:dyDescent="0.2">
      <c r="F578" s="5"/>
      <c r="G578" s="20"/>
      <c r="H578" s="5"/>
      <c r="I578" s="5"/>
    </row>
    <row r="579" spans="6:9" x14ac:dyDescent="0.2">
      <c r="F579" s="5"/>
      <c r="G579" s="20"/>
      <c r="H579" s="5"/>
      <c r="I579" s="5"/>
    </row>
    <row r="580" spans="6:9" x14ac:dyDescent="0.2">
      <c r="F580" s="5"/>
      <c r="G580" s="20"/>
      <c r="H580" s="5"/>
      <c r="I580" s="5"/>
    </row>
    <row r="581" spans="6:9" x14ac:dyDescent="0.2">
      <c r="F581" s="5"/>
      <c r="G581" s="20"/>
      <c r="H581" s="5"/>
      <c r="I581" s="5"/>
    </row>
    <row r="582" spans="6:9" x14ac:dyDescent="0.2">
      <c r="F582" s="5"/>
      <c r="G582" s="20"/>
      <c r="H582" s="5"/>
      <c r="I582" s="5"/>
    </row>
    <row r="583" spans="6:9" x14ac:dyDescent="0.2">
      <c r="F583" s="5"/>
      <c r="G583" s="20"/>
      <c r="H583" s="5"/>
      <c r="I583" s="5"/>
    </row>
    <row r="584" spans="6:9" x14ac:dyDescent="0.2">
      <c r="F584" s="5"/>
      <c r="G584" s="20"/>
      <c r="H584" s="5"/>
      <c r="I584" s="5"/>
    </row>
    <row r="585" spans="6:9" x14ac:dyDescent="0.2">
      <c r="F585" s="5"/>
      <c r="G585" s="20"/>
      <c r="H585" s="5"/>
      <c r="I585" s="5"/>
    </row>
    <row r="586" spans="6:9" x14ac:dyDescent="0.2">
      <c r="F586" s="5"/>
      <c r="G586" s="20"/>
      <c r="H586" s="5"/>
      <c r="I586" s="5"/>
    </row>
    <row r="587" spans="6:9" x14ac:dyDescent="0.2">
      <c r="F587" s="5"/>
      <c r="G587" s="20"/>
      <c r="H587" s="5"/>
      <c r="I587" s="5"/>
    </row>
    <row r="588" spans="6:9" x14ac:dyDescent="0.2">
      <c r="F588" s="5"/>
      <c r="G588" s="20"/>
      <c r="H588" s="5"/>
      <c r="I588" s="5"/>
    </row>
    <row r="589" spans="6:9" x14ac:dyDescent="0.2">
      <c r="F589" s="5"/>
      <c r="G589" s="20"/>
      <c r="H589" s="5"/>
      <c r="I589" s="5"/>
    </row>
    <row r="590" spans="6:9" x14ac:dyDescent="0.2">
      <c r="F590" s="5"/>
      <c r="G590" s="20"/>
      <c r="H590" s="5"/>
      <c r="I590" s="5"/>
    </row>
    <row r="591" spans="6:9" x14ac:dyDescent="0.2">
      <c r="F591" s="5"/>
      <c r="G591" s="20"/>
      <c r="H591" s="5"/>
      <c r="I591" s="5"/>
    </row>
    <row r="592" spans="6:9" x14ac:dyDescent="0.2">
      <c r="F592" s="5"/>
      <c r="G592" s="20"/>
      <c r="H592" s="5"/>
      <c r="I592" s="5"/>
    </row>
    <row r="593" spans="6:9" x14ac:dyDescent="0.2">
      <c r="F593" s="5"/>
      <c r="G593" s="20"/>
      <c r="H593" s="5"/>
      <c r="I593" s="5"/>
    </row>
    <row r="594" spans="6:9" x14ac:dyDescent="0.2">
      <c r="F594" s="5"/>
      <c r="G594" s="20"/>
      <c r="H594" s="5"/>
      <c r="I594" s="5"/>
    </row>
    <row r="595" spans="6:9" x14ac:dyDescent="0.2">
      <c r="F595" s="5"/>
      <c r="G595" s="20"/>
      <c r="H595" s="5"/>
      <c r="I595" s="5"/>
    </row>
    <row r="596" spans="6:9" x14ac:dyDescent="0.2">
      <c r="F596" s="5"/>
      <c r="G596" s="20"/>
      <c r="H596" s="5"/>
      <c r="I596" s="5"/>
    </row>
    <row r="597" spans="6:9" x14ac:dyDescent="0.2">
      <c r="F597" s="5"/>
      <c r="G597" s="20"/>
      <c r="H597" s="5"/>
      <c r="I597" s="5"/>
    </row>
    <row r="598" spans="6:9" x14ac:dyDescent="0.2">
      <c r="F598" s="5"/>
      <c r="G598" s="20"/>
      <c r="H598" s="5"/>
      <c r="I598" s="5"/>
    </row>
    <row r="599" spans="6:9" x14ac:dyDescent="0.2">
      <c r="F599" s="5"/>
      <c r="G599" s="20"/>
      <c r="H599" s="5"/>
      <c r="I599" s="5"/>
    </row>
    <row r="600" spans="6:9" x14ac:dyDescent="0.2">
      <c r="F600" s="5"/>
      <c r="G600" s="20"/>
      <c r="H600" s="5"/>
      <c r="I600" s="5"/>
    </row>
    <row r="601" spans="6:9" x14ac:dyDescent="0.2">
      <c r="F601" s="5"/>
      <c r="G601" s="20"/>
      <c r="H601" s="5"/>
      <c r="I601" s="5"/>
    </row>
    <row r="602" spans="6:9" x14ac:dyDescent="0.2">
      <c r="F602" s="5"/>
      <c r="G602" s="20"/>
      <c r="H602" s="5"/>
      <c r="I602" s="5"/>
    </row>
    <row r="603" spans="6:9" x14ac:dyDescent="0.2">
      <c r="F603" s="5"/>
      <c r="G603" s="20"/>
      <c r="H603" s="5"/>
      <c r="I603" s="5"/>
    </row>
    <row r="604" spans="6:9" x14ac:dyDescent="0.2">
      <c r="F604" s="5"/>
      <c r="G604" s="20"/>
      <c r="H604" s="5"/>
      <c r="I604" s="5"/>
    </row>
    <row r="605" spans="6:9" x14ac:dyDescent="0.2">
      <c r="F605" s="5"/>
      <c r="G605" s="20"/>
      <c r="H605" s="5"/>
      <c r="I605" s="5"/>
    </row>
    <row r="606" spans="6:9" x14ac:dyDescent="0.2">
      <c r="F606" s="5"/>
      <c r="G606" s="20"/>
      <c r="H606" s="5"/>
      <c r="I606" s="5"/>
    </row>
    <row r="607" spans="6:9" x14ac:dyDescent="0.2">
      <c r="F607" s="5"/>
      <c r="G607" s="20"/>
      <c r="H607" s="5"/>
      <c r="I607" s="5"/>
    </row>
    <row r="608" spans="6:9" x14ac:dyDescent="0.2">
      <c r="F608" s="5"/>
      <c r="G608" s="20"/>
      <c r="H608" s="5"/>
      <c r="I608" s="5"/>
    </row>
    <row r="609" spans="6:9" x14ac:dyDescent="0.2">
      <c r="F609" s="5"/>
      <c r="G609" s="20"/>
      <c r="H609" s="5"/>
      <c r="I609" s="5"/>
    </row>
    <row r="610" spans="6:9" x14ac:dyDescent="0.2">
      <c r="F610" s="5"/>
      <c r="G610" s="20"/>
      <c r="H610" s="5"/>
      <c r="I610" s="5"/>
    </row>
    <row r="611" spans="6:9" x14ac:dyDescent="0.2">
      <c r="F611" s="5"/>
      <c r="G611" s="20"/>
      <c r="H611" s="5"/>
      <c r="I611" s="5"/>
    </row>
    <row r="612" spans="6:9" x14ac:dyDescent="0.2">
      <c r="F612" s="5"/>
      <c r="G612" s="20"/>
      <c r="H612" s="5"/>
      <c r="I612" s="5"/>
    </row>
    <row r="613" spans="6:9" x14ac:dyDescent="0.2">
      <c r="F613" s="5"/>
      <c r="G613" s="20"/>
      <c r="H613" s="5"/>
      <c r="I613" s="5"/>
    </row>
    <row r="614" spans="6:9" x14ac:dyDescent="0.2">
      <c r="F614" s="5"/>
      <c r="G614" s="20"/>
      <c r="H614" s="5"/>
      <c r="I614" s="5"/>
    </row>
    <row r="615" spans="6:9" x14ac:dyDescent="0.2">
      <c r="F615" s="5"/>
      <c r="G615" s="20"/>
      <c r="H615" s="5"/>
      <c r="I615" s="5"/>
    </row>
    <row r="616" spans="6:9" x14ac:dyDescent="0.2">
      <c r="F616" s="5"/>
      <c r="G616" s="20"/>
      <c r="H616" s="5"/>
      <c r="I616" s="5"/>
    </row>
    <row r="617" spans="6:9" x14ac:dyDescent="0.2">
      <c r="F617" s="5"/>
      <c r="G617" s="20"/>
      <c r="H617" s="5"/>
      <c r="I617" s="5"/>
    </row>
    <row r="618" spans="6:9" x14ac:dyDescent="0.2">
      <c r="F618" s="5"/>
      <c r="G618" s="20"/>
      <c r="H618" s="5"/>
      <c r="I618" s="5"/>
    </row>
    <row r="619" spans="6:9" x14ac:dyDescent="0.2">
      <c r="F619" s="5"/>
      <c r="G619" s="20"/>
      <c r="H619" s="5"/>
      <c r="I619" s="5"/>
    </row>
    <row r="620" spans="6:9" x14ac:dyDescent="0.2">
      <c r="F620" s="5"/>
      <c r="G620" s="20"/>
      <c r="H620" s="5"/>
      <c r="I620" s="5"/>
    </row>
    <row r="621" spans="6:9" x14ac:dyDescent="0.2">
      <c r="F621" s="5"/>
      <c r="G621" s="20"/>
      <c r="H621" s="5"/>
      <c r="I621" s="5"/>
    </row>
    <row r="622" spans="6:9" x14ac:dyDescent="0.2">
      <c r="F622" s="5"/>
      <c r="G622" s="20"/>
      <c r="H622" s="5"/>
      <c r="I622" s="5"/>
    </row>
    <row r="623" spans="6:9" x14ac:dyDescent="0.2">
      <c r="F623" s="5"/>
      <c r="G623" s="20"/>
      <c r="H623" s="5"/>
      <c r="I623" s="5"/>
    </row>
    <row r="624" spans="6:9" x14ac:dyDescent="0.2">
      <c r="F624" s="5"/>
      <c r="G624" s="20"/>
      <c r="H624" s="5"/>
      <c r="I624" s="5"/>
    </row>
    <row r="625" spans="6:9" x14ac:dyDescent="0.2">
      <c r="F625" s="5"/>
      <c r="G625" s="20"/>
      <c r="H625" s="5"/>
      <c r="I625" s="5"/>
    </row>
    <row r="626" spans="6:9" x14ac:dyDescent="0.2">
      <c r="F626" s="5"/>
      <c r="G626" s="20"/>
      <c r="H626" s="5"/>
      <c r="I626" s="5"/>
    </row>
    <row r="627" spans="6:9" x14ac:dyDescent="0.2">
      <c r="F627" s="5"/>
      <c r="G627" s="20"/>
      <c r="H627" s="5"/>
      <c r="I627" s="5"/>
    </row>
    <row r="628" spans="6:9" x14ac:dyDescent="0.2">
      <c r="F628" s="5"/>
      <c r="G628" s="20"/>
      <c r="H628" s="5"/>
      <c r="I628" s="5"/>
    </row>
    <row r="629" spans="6:9" x14ac:dyDescent="0.2">
      <c r="F629" s="5"/>
      <c r="G629" s="20"/>
      <c r="H629" s="5"/>
      <c r="I629" s="5"/>
    </row>
    <row r="630" spans="6:9" x14ac:dyDescent="0.2">
      <c r="F630" s="5"/>
      <c r="G630" s="20"/>
      <c r="H630" s="5"/>
      <c r="I630" s="5"/>
    </row>
    <row r="631" spans="6:9" x14ac:dyDescent="0.2">
      <c r="F631" s="5"/>
      <c r="G631" s="20"/>
      <c r="H631" s="5"/>
      <c r="I631" s="5"/>
    </row>
    <row r="632" spans="6:9" x14ac:dyDescent="0.2">
      <c r="F632" s="5"/>
      <c r="G632" s="20"/>
      <c r="H632" s="5"/>
      <c r="I632" s="5"/>
    </row>
    <row r="633" spans="6:9" x14ac:dyDescent="0.2">
      <c r="F633" s="5"/>
      <c r="G633" s="20"/>
      <c r="H633" s="5"/>
      <c r="I633" s="5"/>
    </row>
    <row r="634" spans="6:9" x14ac:dyDescent="0.2">
      <c r="F634" s="5"/>
      <c r="G634" s="20"/>
      <c r="H634" s="5"/>
      <c r="I634" s="5"/>
    </row>
    <row r="635" spans="6:9" x14ac:dyDescent="0.2">
      <c r="F635" s="5"/>
      <c r="G635" s="20"/>
      <c r="H635" s="5"/>
      <c r="I635" s="5"/>
    </row>
    <row r="636" spans="6:9" x14ac:dyDescent="0.2">
      <c r="F636" s="5"/>
      <c r="G636" s="20"/>
      <c r="H636" s="5"/>
      <c r="I636" s="5"/>
    </row>
    <row r="637" spans="6:9" x14ac:dyDescent="0.2">
      <c r="F637" s="5"/>
      <c r="G637" s="20"/>
      <c r="H637" s="5"/>
      <c r="I637" s="5"/>
    </row>
    <row r="638" spans="6:9" x14ac:dyDescent="0.2">
      <c r="F638" s="5"/>
      <c r="G638" s="20"/>
      <c r="H638" s="5"/>
      <c r="I638" s="5"/>
    </row>
    <row r="639" spans="6:9" x14ac:dyDescent="0.2">
      <c r="F639" s="5"/>
      <c r="G639" s="20"/>
      <c r="H639" s="5"/>
      <c r="I639" s="5"/>
    </row>
    <row r="640" spans="6:9" x14ac:dyDescent="0.2">
      <c r="F640" s="5"/>
      <c r="G640" s="20"/>
      <c r="H640" s="5"/>
      <c r="I640" s="5"/>
    </row>
    <row r="641" spans="6:9" x14ac:dyDescent="0.2">
      <c r="F641" s="5"/>
      <c r="G641" s="20"/>
      <c r="H641" s="5"/>
      <c r="I641" s="5"/>
    </row>
    <row r="642" spans="6:9" x14ac:dyDescent="0.2">
      <c r="F642" s="5"/>
      <c r="G642" s="20"/>
      <c r="H642" s="5"/>
      <c r="I642" s="5"/>
    </row>
    <row r="643" spans="6:9" x14ac:dyDescent="0.2">
      <c r="F643" s="5"/>
      <c r="G643" s="20"/>
      <c r="H643" s="5"/>
      <c r="I643" s="5"/>
    </row>
    <row r="644" spans="6:9" x14ac:dyDescent="0.2">
      <c r="F644" s="5"/>
      <c r="G644" s="20"/>
      <c r="H644" s="5"/>
      <c r="I644" s="5"/>
    </row>
    <row r="645" spans="6:9" x14ac:dyDescent="0.2">
      <c r="F645" s="5"/>
      <c r="G645" s="20"/>
      <c r="H645" s="5"/>
      <c r="I645" s="5"/>
    </row>
    <row r="646" spans="6:9" x14ac:dyDescent="0.2">
      <c r="F646" s="5"/>
      <c r="G646" s="20"/>
      <c r="H646" s="5"/>
      <c r="I646" s="5"/>
    </row>
    <row r="647" spans="6:9" x14ac:dyDescent="0.2">
      <c r="F647" s="5"/>
      <c r="G647" s="20"/>
      <c r="H647" s="5"/>
      <c r="I647" s="5"/>
    </row>
    <row r="648" spans="6:9" x14ac:dyDescent="0.2">
      <c r="F648" s="5"/>
      <c r="G648" s="20"/>
      <c r="H648" s="5"/>
      <c r="I648" s="5"/>
    </row>
    <row r="649" spans="6:9" x14ac:dyDescent="0.2">
      <c r="F649" s="5"/>
      <c r="G649" s="20"/>
      <c r="H649" s="5"/>
      <c r="I649" s="5"/>
    </row>
    <row r="650" spans="6:9" x14ac:dyDescent="0.2">
      <c r="F650" s="5"/>
      <c r="G650" s="20"/>
      <c r="H650" s="5"/>
      <c r="I650" s="5"/>
    </row>
    <row r="651" spans="6:9" x14ac:dyDescent="0.2">
      <c r="F651" s="5"/>
      <c r="G651" s="20"/>
      <c r="H651" s="5"/>
      <c r="I651" s="5"/>
    </row>
    <row r="652" spans="6:9" x14ac:dyDescent="0.2">
      <c r="F652" s="5"/>
      <c r="G652" s="20"/>
      <c r="H652" s="5"/>
      <c r="I652" s="5"/>
    </row>
    <row r="653" spans="6:9" x14ac:dyDescent="0.2">
      <c r="F653" s="5"/>
      <c r="G653" s="20"/>
      <c r="H653" s="5"/>
      <c r="I653" s="5"/>
    </row>
    <row r="654" spans="6:9" x14ac:dyDescent="0.2">
      <c r="F654" s="5"/>
      <c r="G654" s="20"/>
      <c r="H654" s="5"/>
      <c r="I654" s="5"/>
    </row>
    <row r="655" spans="6:9" x14ac:dyDescent="0.2">
      <c r="F655" s="5"/>
      <c r="G655" s="20"/>
      <c r="H655" s="5"/>
      <c r="I655" s="5"/>
    </row>
    <row r="656" spans="6:9" x14ac:dyDescent="0.2">
      <c r="G656" s="21"/>
      <c r="H656" s="5"/>
      <c r="I656" s="5"/>
    </row>
    <row r="657" spans="7:9" x14ac:dyDescent="0.2">
      <c r="G657" s="21"/>
      <c r="H657" s="5"/>
      <c r="I657" s="5"/>
    </row>
    <row r="658" spans="7:9" x14ac:dyDescent="0.2">
      <c r="G658" s="21"/>
      <c r="I658" s="5"/>
    </row>
    <row r="659" spans="7:9" x14ac:dyDescent="0.2">
      <c r="G659" s="21"/>
      <c r="I659" s="5"/>
    </row>
    <row r="660" spans="7:9" x14ac:dyDescent="0.2">
      <c r="G660" s="21"/>
    </row>
    <row r="661" spans="7:9" x14ac:dyDescent="0.2">
      <c r="G661" s="21"/>
    </row>
    <row r="662" spans="7:9" x14ac:dyDescent="0.2">
      <c r="G662" s="21"/>
    </row>
    <row r="663" spans="7:9" x14ac:dyDescent="0.2">
      <c r="G663" s="21"/>
    </row>
    <row r="664" spans="7:9" x14ac:dyDescent="0.2">
      <c r="G664" s="21"/>
    </row>
    <row r="665" spans="7:9" x14ac:dyDescent="0.2">
      <c r="G665" s="21"/>
    </row>
    <row r="666" spans="7:9" x14ac:dyDescent="0.2">
      <c r="G666" s="21"/>
    </row>
    <row r="667" spans="7:9" x14ac:dyDescent="0.2">
      <c r="G667" s="21"/>
    </row>
    <row r="668" spans="7:9" x14ac:dyDescent="0.2">
      <c r="G668" s="21"/>
    </row>
    <row r="669" spans="7:9" x14ac:dyDescent="0.2">
      <c r="G669" s="21"/>
    </row>
    <row r="670" spans="7:9" x14ac:dyDescent="0.2">
      <c r="G670" s="21"/>
    </row>
    <row r="671" spans="7:9" x14ac:dyDescent="0.2">
      <c r="G671" s="21"/>
    </row>
    <row r="672" spans="7:9" x14ac:dyDescent="0.2">
      <c r="G672" s="21"/>
    </row>
    <row r="673" spans="7:7" x14ac:dyDescent="0.2">
      <c r="G673" s="21"/>
    </row>
    <row r="674" spans="7:7" x14ac:dyDescent="0.2">
      <c r="G674" s="21"/>
    </row>
    <row r="675" spans="7:7" x14ac:dyDescent="0.2">
      <c r="G675" s="21"/>
    </row>
    <row r="676" spans="7:7" x14ac:dyDescent="0.2">
      <c r="G676" s="21"/>
    </row>
    <row r="677" spans="7:7" x14ac:dyDescent="0.2">
      <c r="G677" s="21"/>
    </row>
    <row r="678" spans="7:7" x14ac:dyDescent="0.2">
      <c r="G678" s="21"/>
    </row>
    <row r="679" spans="7:7" x14ac:dyDescent="0.2">
      <c r="G679" s="21"/>
    </row>
    <row r="680" spans="7:7" x14ac:dyDescent="0.2">
      <c r="G680" s="21"/>
    </row>
    <row r="681" spans="7:7" x14ac:dyDescent="0.2">
      <c r="G681" s="21"/>
    </row>
    <row r="682" spans="7:7" x14ac:dyDescent="0.2">
      <c r="G682" s="21"/>
    </row>
    <row r="683" spans="7:7" x14ac:dyDescent="0.2">
      <c r="G683" s="21"/>
    </row>
    <row r="684" spans="7:7" x14ac:dyDescent="0.2">
      <c r="G684" s="21"/>
    </row>
    <row r="685" spans="7:7" x14ac:dyDescent="0.2">
      <c r="G685" s="21"/>
    </row>
    <row r="686" spans="7:7" x14ac:dyDescent="0.2">
      <c r="G686" s="2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view="pageBreakPreview" zoomScaleNormal="100" zoomScaleSheetLayoutView="100" workbookViewId="0">
      <pane ySplit="2" topLeftCell="A63" activePane="bottomLeft" state="frozen"/>
      <selection pane="bottomLeft" activeCell="B297" sqref="B297"/>
    </sheetView>
  </sheetViews>
  <sheetFormatPr defaultRowHeight="15.75" x14ac:dyDescent="0.3"/>
  <cols>
    <col min="1" max="1" width="7.28515625" style="44" customWidth="1"/>
    <col min="2" max="2" width="16.7109375" style="37" customWidth="1"/>
    <col min="3" max="3" width="16" style="37" customWidth="1"/>
    <col min="4" max="4" width="17.140625" style="45" customWidth="1"/>
    <col min="5" max="5" width="7.28515625" style="44" customWidth="1"/>
    <col min="6" max="6" width="9.5703125" style="46" customWidth="1"/>
    <col min="7" max="7" width="10.28515625" style="46" customWidth="1"/>
    <col min="8" max="8" width="10.140625" style="46" customWidth="1"/>
    <col min="9" max="9" width="10.28515625" style="47" customWidth="1"/>
    <col min="10" max="10" width="12.85546875" style="37" customWidth="1"/>
    <col min="11" max="11" width="8" style="37" customWidth="1"/>
    <col min="12" max="16384" width="9.140625" style="37"/>
  </cols>
  <sheetData>
    <row r="1" spans="1:10" ht="6.75" customHeight="1" x14ac:dyDescent="0.3">
      <c r="A1" s="32"/>
      <c r="B1" s="33"/>
      <c r="C1" s="33"/>
      <c r="D1" s="34"/>
      <c r="E1" s="32"/>
      <c r="F1" s="35"/>
      <c r="G1" s="35"/>
      <c r="H1" s="35"/>
      <c r="I1" s="36"/>
    </row>
    <row r="2" spans="1:10" s="43" customFormat="1" ht="28.5" x14ac:dyDescent="0.2">
      <c r="A2" s="38" t="s">
        <v>26</v>
      </c>
      <c r="B2" s="39" t="s">
        <v>21</v>
      </c>
      <c r="C2" s="40" t="s">
        <v>27</v>
      </c>
      <c r="D2" s="40" t="s">
        <v>28</v>
      </c>
      <c r="E2" s="38" t="s">
        <v>26</v>
      </c>
      <c r="F2" s="35" t="s">
        <v>24</v>
      </c>
      <c r="G2" s="41" t="s">
        <v>42</v>
      </c>
      <c r="H2" s="35" t="s">
        <v>43</v>
      </c>
      <c r="I2" s="36" t="s">
        <v>25</v>
      </c>
      <c r="J2" s="42"/>
    </row>
    <row r="3" spans="1:10" s="43" customFormat="1" ht="14.25" x14ac:dyDescent="0.2">
      <c r="A3" s="72">
        <v>27</v>
      </c>
      <c r="B3" s="79" t="s">
        <v>181</v>
      </c>
      <c r="C3" s="80" t="s">
        <v>73</v>
      </c>
      <c r="D3" s="80" t="s">
        <v>74</v>
      </c>
      <c r="E3" s="72">
        <v>27</v>
      </c>
      <c r="F3" s="46">
        <v>1.353</v>
      </c>
      <c r="G3" s="74">
        <v>3.4740000000000002</v>
      </c>
      <c r="H3" s="46">
        <f t="shared" ref="H3:H5" si="0">G3-F3</f>
        <v>2.1210000000000004</v>
      </c>
      <c r="I3" s="47">
        <f t="shared" ref="I3:I5" si="1">F3/G3*100</f>
        <v>38.946459412780655</v>
      </c>
      <c r="J3" s="42"/>
    </row>
    <row r="4" spans="1:10" s="43" customFormat="1" ht="14.25" x14ac:dyDescent="0.2">
      <c r="A4" s="72">
        <v>29</v>
      </c>
      <c r="B4" s="79" t="s">
        <v>181</v>
      </c>
      <c r="C4" s="80" t="s">
        <v>182</v>
      </c>
      <c r="D4" s="80" t="s">
        <v>183</v>
      </c>
      <c r="E4" s="72">
        <v>29</v>
      </c>
      <c r="F4" s="46">
        <v>1.5529999999999999</v>
      </c>
      <c r="G4" s="74">
        <v>3.4780000000000002</v>
      </c>
      <c r="H4" s="46">
        <f t="shared" si="0"/>
        <v>1.9250000000000003</v>
      </c>
      <c r="I4" s="47">
        <f t="shared" si="1"/>
        <v>44.652098907418051</v>
      </c>
      <c r="J4" s="42"/>
    </row>
    <row r="5" spans="1:10" s="43" customFormat="1" ht="14.25" x14ac:dyDescent="0.2">
      <c r="A5" s="72">
        <v>43</v>
      </c>
      <c r="B5" s="79" t="s">
        <v>181</v>
      </c>
      <c r="C5" s="80" t="s">
        <v>184</v>
      </c>
      <c r="D5" s="80" t="s">
        <v>185</v>
      </c>
      <c r="E5" s="72">
        <v>43</v>
      </c>
      <c r="F5" s="46">
        <v>1.8879999999999999</v>
      </c>
      <c r="G5" s="74">
        <v>3.62</v>
      </c>
      <c r="H5" s="46">
        <f t="shared" si="0"/>
        <v>1.7320000000000002</v>
      </c>
      <c r="I5" s="47">
        <f t="shared" si="1"/>
        <v>52.154696132596676</v>
      </c>
      <c r="J5" s="42"/>
    </row>
    <row r="6" spans="1:10" s="43" customFormat="1" ht="14.25" x14ac:dyDescent="0.2">
      <c r="A6" s="72">
        <v>74</v>
      </c>
      <c r="B6" s="79" t="s">
        <v>181</v>
      </c>
      <c r="C6" s="80" t="s">
        <v>186</v>
      </c>
      <c r="D6" s="80" t="s">
        <v>137</v>
      </c>
      <c r="E6" s="72">
        <v>74</v>
      </c>
      <c r="F6" s="46">
        <v>2.3260000000000001</v>
      </c>
      <c r="G6" s="74">
        <v>4.6440000000000001</v>
      </c>
      <c r="H6" s="46">
        <f t="shared" ref="H6:H14" si="2">G6-F6</f>
        <v>2.3180000000000001</v>
      </c>
      <c r="I6" s="47">
        <f t="shared" ref="I6:I14" si="3">F6/G6*100</f>
        <v>50.086132644272176</v>
      </c>
      <c r="J6" s="42"/>
    </row>
    <row r="7" spans="1:10" s="43" customFormat="1" ht="14.25" x14ac:dyDescent="0.2">
      <c r="A7" s="72">
        <v>81</v>
      </c>
      <c r="B7" s="79" t="s">
        <v>181</v>
      </c>
      <c r="C7" s="80" t="s">
        <v>187</v>
      </c>
      <c r="D7" s="80" t="s">
        <v>188</v>
      </c>
      <c r="E7" s="72">
        <v>81</v>
      </c>
      <c r="F7" s="46">
        <v>1.7869999999999999</v>
      </c>
      <c r="G7" s="74">
        <v>3.2879999999999998</v>
      </c>
      <c r="H7" s="46">
        <f t="shared" si="2"/>
        <v>1.5009999999999999</v>
      </c>
      <c r="I7" s="47">
        <f t="shared" si="3"/>
        <v>54.349148418491488</v>
      </c>
      <c r="J7" s="42"/>
    </row>
    <row r="8" spans="1:10" s="43" customFormat="1" ht="14.25" x14ac:dyDescent="0.2">
      <c r="A8" s="72">
        <v>83</v>
      </c>
      <c r="B8" s="79" t="s">
        <v>181</v>
      </c>
      <c r="C8" s="80" t="s">
        <v>189</v>
      </c>
      <c r="D8" s="80" t="s">
        <v>190</v>
      </c>
      <c r="E8" s="72">
        <v>83</v>
      </c>
      <c r="F8" s="46">
        <v>1.655</v>
      </c>
      <c r="G8" s="74">
        <v>3.097</v>
      </c>
      <c r="H8" s="46">
        <f t="shared" si="2"/>
        <v>1.4419999999999999</v>
      </c>
      <c r="I8" s="47">
        <f t="shared" si="3"/>
        <v>53.438811753309658</v>
      </c>
      <c r="J8" s="42"/>
    </row>
    <row r="9" spans="1:10" s="43" customFormat="1" ht="14.25" x14ac:dyDescent="0.2">
      <c r="A9" s="72">
        <v>87</v>
      </c>
      <c r="B9" s="79" t="s">
        <v>181</v>
      </c>
      <c r="C9" s="80" t="s">
        <v>191</v>
      </c>
      <c r="D9" s="80" t="s">
        <v>76</v>
      </c>
      <c r="E9" s="72">
        <v>87</v>
      </c>
      <c r="F9" s="46">
        <v>1.728</v>
      </c>
      <c r="G9" s="74">
        <v>3.3530000000000002</v>
      </c>
      <c r="H9" s="46">
        <f t="shared" si="2"/>
        <v>1.6250000000000002</v>
      </c>
      <c r="I9" s="47">
        <f t="shared" si="3"/>
        <v>51.535937966000589</v>
      </c>
      <c r="J9" s="42"/>
    </row>
    <row r="10" spans="1:10" s="43" customFormat="1" ht="14.25" x14ac:dyDescent="0.2">
      <c r="A10" s="72">
        <v>99</v>
      </c>
      <c r="B10" s="79" t="s">
        <v>181</v>
      </c>
      <c r="C10" s="80" t="s">
        <v>60</v>
      </c>
      <c r="D10" s="80" t="s">
        <v>61</v>
      </c>
      <c r="E10" s="72">
        <v>99</v>
      </c>
      <c r="F10" s="46">
        <v>2.129</v>
      </c>
      <c r="G10" s="74">
        <v>4.2709999999999999</v>
      </c>
      <c r="H10" s="46">
        <f t="shared" si="2"/>
        <v>2.1419999999999999</v>
      </c>
      <c r="I10" s="47">
        <f t="shared" si="3"/>
        <v>49.847810817138843</v>
      </c>
      <c r="J10" s="42"/>
    </row>
    <row r="11" spans="1:10" s="43" customFormat="1" ht="14.25" x14ac:dyDescent="0.2">
      <c r="A11" s="72">
        <v>100</v>
      </c>
      <c r="B11" s="79" t="s">
        <v>181</v>
      </c>
      <c r="C11" s="80" t="s">
        <v>192</v>
      </c>
      <c r="D11" s="80" t="s">
        <v>193</v>
      </c>
      <c r="E11" s="72">
        <v>100</v>
      </c>
      <c r="F11" s="46">
        <v>1.905</v>
      </c>
      <c r="G11" s="74">
        <v>3.379</v>
      </c>
      <c r="H11" s="46">
        <f t="shared" si="2"/>
        <v>1.474</v>
      </c>
      <c r="I11" s="47">
        <f t="shared" si="3"/>
        <v>56.377626516720923</v>
      </c>
      <c r="J11" s="42"/>
    </row>
    <row r="12" spans="1:10" s="43" customFormat="1" ht="14.25" x14ac:dyDescent="0.2">
      <c r="A12" s="72">
        <v>103</v>
      </c>
      <c r="B12" s="79" t="s">
        <v>181</v>
      </c>
      <c r="C12" s="80" t="s">
        <v>194</v>
      </c>
      <c r="D12" s="80" t="s">
        <v>195</v>
      </c>
      <c r="E12" s="72">
        <v>103</v>
      </c>
      <c r="F12" s="46">
        <v>1.53</v>
      </c>
      <c r="G12" s="74">
        <v>3.653</v>
      </c>
      <c r="H12" s="46">
        <f t="shared" si="2"/>
        <v>2.1230000000000002</v>
      </c>
      <c r="I12" s="47">
        <f t="shared" si="3"/>
        <v>41.883383520394197</v>
      </c>
      <c r="J12" s="42"/>
    </row>
    <row r="13" spans="1:10" s="43" customFormat="1" ht="14.25" x14ac:dyDescent="0.2">
      <c r="A13" s="72">
        <v>104</v>
      </c>
      <c r="B13" s="79" t="s">
        <v>181</v>
      </c>
      <c r="C13" s="80" t="s">
        <v>196</v>
      </c>
      <c r="D13" s="80" t="s">
        <v>197</v>
      </c>
      <c r="E13" s="72">
        <v>104</v>
      </c>
      <c r="F13" s="46">
        <v>1.9239999999999999</v>
      </c>
      <c r="G13" s="74">
        <v>3.3450000000000002</v>
      </c>
      <c r="H13" s="46">
        <f t="shared" si="2"/>
        <v>1.4210000000000003</v>
      </c>
      <c r="I13" s="47">
        <f t="shared" si="3"/>
        <v>57.518684603886392</v>
      </c>
      <c r="J13" s="42"/>
    </row>
    <row r="14" spans="1:10" s="43" customFormat="1" ht="14.25" x14ac:dyDescent="0.2">
      <c r="A14" s="72">
        <v>111</v>
      </c>
      <c r="B14" s="79" t="s">
        <v>181</v>
      </c>
      <c r="C14" s="80" t="s">
        <v>116</v>
      </c>
      <c r="D14" s="80" t="s">
        <v>136</v>
      </c>
      <c r="E14" s="72">
        <v>111</v>
      </c>
      <c r="F14" s="46">
        <v>1.706</v>
      </c>
      <c r="G14" s="74">
        <v>3.5379999999999998</v>
      </c>
      <c r="H14" s="46">
        <f t="shared" si="2"/>
        <v>1.8319999999999999</v>
      </c>
      <c r="I14" s="47">
        <f t="shared" si="3"/>
        <v>48.219332956472584</v>
      </c>
      <c r="J14" s="42"/>
    </row>
    <row r="15" spans="1:10" s="43" customFormat="1" ht="14.25" x14ac:dyDescent="0.2">
      <c r="A15" s="72">
        <v>138</v>
      </c>
      <c r="B15" s="79" t="s">
        <v>181</v>
      </c>
      <c r="C15" s="80" t="s">
        <v>148</v>
      </c>
      <c r="D15" s="80" t="s">
        <v>122</v>
      </c>
      <c r="E15" s="72">
        <v>138</v>
      </c>
      <c r="F15" s="46">
        <v>1.9139999999999999</v>
      </c>
      <c r="G15" s="74">
        <v>4.2050000000000001</v>
      </c>
      <c r="H15" s="46">
        <f t="shared" ref="H15:H19" si="4">G15-F15</f>
        <v>2.2910000000000004</v>
      </c>
      <c r="I15" s="47">
        <f t="shared" ref="I15:I19" si="5">F15/G15*100</f>
        <v>45.517241379310342</v>
      </c>
      <c r="J15" s="42"/>
    </row>
    <row r="16" spans="1:10" s="43" customFormat="1" ht="14.25" x14ac:dyDescent="0.2">
      <c r="A16" s="72">
        <v>171</v>
      </c>
      <c r="B16" s="79" t="s">
        <v>181</v>
      </c>
      <c r="C16" s="80" t="s">
        <v>198</v>
      </c>
      <c r="D16" s="80" t="s">
        <v>199</v>
      </c>
      <c r="E16" s="72">
        <v>171</v>
      </c>
      <c r="F16" s="46">
        <v>1.927</v>
      </c>
      <c r="G16" s="74">
        <v>3.419</v>
      </c>
      <c r="H16" s="46">
        <f t="shared" si="4"/>
        <v>1.492</v>
      </c>
      <c r="I16" s="47">
        <f t="shared" si="5"/>
        <v>56.361509213220238</v>
      </c>
      <c r="J16" s="42"/>
    </row>
    <row r="17" spans="1:10" s="43" customFormat="1" ht="14.25" x14ac:dyDescent="0.2">
      <c r="A17" s="72">
        <v>173</v>
      </c>
      <c r="B17" s="79" t="s">
        <v>181</v>
      </c>
      <c r="C17" s="80" t="s">
        <v>200</v>
      </c>
      <c r="D17" s="80" t="s">
        <v>201</v>
      </c>
      <c r="E17" s="72">
        <v>173</v>
      </c>
      <c r="F17" s="46">
        <v>1.9339999999999999</v>
      </c>
      <c r="G17" s="74">
        <v>3.8010000000000002</v>
      </c>
      <c r="H17" s="46">
        <f t="shared" si="4"/>
        <v>1.8670000000000002</v>
      </c>
      <c r="I17" s="47">
        <f t="shared" si="5"/>
        <v>50.881347013943703</v>
      </c>
      <c r="J17" s="42"/>
    </row>
    <row r="18" spans="1:10" s="43" customFormat="1" ht="14.25" x14ac:dyDescent="0.2">
      <c r="A18" s="72">
        <v>178</v>
      </c>
      <c r="B18" s="79" t="s">
        <v>181</v>
      </c>
      <c r="C18" s="80" t="s">
        <v>124</v>
      </c>
      <c r="D18" s="80" t="s">
        <v>125</v>
      </c>
      <c r="E18" s="72">
        <v>178</v>
      </c>
      <c r="F18" s="46">
        <v>1.6259999999999999</v>
      </c>
      <c r="G18" s="74">
        <v>3.1749999999999998</v>
      </c>
      <c r="H18" s="46">
        <f t="shared" si="4"/>
        <v>1.5489999999999999</v>
      </c>
      <c r="I18" s="47">
        <f t="shared" si="5"/>
        <v>51.212598425196852</v>
      </c>
      <c r="J18" s="42"/>
    </row>
    <row r="19" spans="1:10" s="43" customFormat="1" ht="14.25" x14ac:dyDescent="0.2">
      <c r="A19" s="72">
        <v>184</v>
      </c>
      <c r="B19" s="79" t="s">
        <v>181</v>
      </c>
      <c r="C19" s="80" t="s">
        <v>138</v>
      </c>
      <c r="D19" s="80" t="s">
        <v>202</v>
      </c>
      <c r="E19" s="72">
        <v>184</v>
      </c>
      <c r="F19" s="46">
        <v>1.7230000000000001</v>
      </c>
      <c r="G19" s="74">
        <v>4.391</v>
      </c>
      <c r="H19" s="46">
        <f t="shared" si="4"/>
        <v>2.6680000000000001</v>
      </c>
      <c r="I19" s="47">
        <f t="shared" si="5"/>
        <v>39.239353222500576</v>
      </c>
      <c r="J19" s="42"/>
    </row>
    <row r="20" spans="1:10" s="43" customFormat="1" ht="14.25" x14ac:dyDescent="0.2">
      <c r="A20" s="72">
        <v>233</v>
      </c>
      <c r="B20" s="79" t="s">
        <v>181</v>
      </c>
      <c r="C20" s="80" t="s">
        <v>70</v>
      </c>
      <c r="D20" s="80" t="s">
        <v>71</v>
      </c>
      <c r="E20" s="72">
        <v>233</v>
      </c>
      <c r="F20" s="46">
        <v>1.542</v>
      </c>
      <c r="G20" s="74">
        <v>3.222</v>
      </c>
      <c r="H20" s="46">
        <f t="shared" ref="H20:H21" si="6">G20-F20</f>
        <v>1.68</v>
      </c>
      <c r="I20" s="47">
        <f t="shared" ref="I20:I21" si="7">F20/G20*100</f>
        <v>47.858472998137799</v>
      </c>
      <c r="J20" s="42"/>
    </row>
    <row r="21" spans="1:10" s="43" customFormat="1" ht="14.25" x14ac:dyDescent="0.2">
      <c r="A21" s="72">
        <v>249</v>
      </c>
      <c r="B21" s="79" t="s">
        <v>181</v>
      </c>
      <c r="C21" s="80" t="s">
        <v>203</v>
      </c>
      <c r="D21" s="80" t="s">
        <v>204</v>
      </c>
      <c r="E21" s="72">
        <v>249</v>
      </c>
      <c r="F21" s="46">
        <v>1.5589999999999999</v>
      </c>
      <c r="G21" s="74">
        <v>3.3679999999999999</v>
      </c>
      <c r="H21" s="46">
        <f t="shared" si="6"/>
        <v>1.8089999999999999</v>
      </c>
      <c r="I21" s="47">
        <f t="shared" si="7"/>
        <v>46.288598574821854</v>
      </c>
      <c r="J21" s="42"/>
    </row>
    <row r="22" spans="1:10" s="43" customFormat="1" ht="14.25" x14ac:dyDescent="0.2">
      <c r="A22" s="72">
        <v>262</v>
      </c>
      <c r="B22" s="79" t="s">
        <v>181</v>
      </c>
      <c r="C22" s="80" t="s">
        <v>92</v>
      </c>
      <c r="D22" s="80" t="s">
        <v>115</v>
      </c>
      <c r="E22" s="72">
        <v>262</v>
      </c>
      <c r="F22" s="46">
        <v>1.528</v>
      </c>
      <c r="G22" s="74">
        <v>4.5179999999999998</v>
      </c>
      <c r="H22" s="46">
        <f t="shared" ref="H22:H33" si="8">G22-F22</f>
        <v>2.9899999999999998</v>
      </c>
      <c r="I22" s="47">
        <f t="shared" ref="I22:I33" si="9">F22/G22*100</f>
        <v>33.820274457724658</v>
      </c>
      <c r="J22" s="42"/>
    </row>
    <row r="23" spans="1:10" s="43" customFormat="1" ht="14.25" x14ac:dyDescent="0.2">
      <c r="A23" s="72">
        <v>265</v>
      </c>
      <c r="B23" s="79" t="s">
        <v>181</v>
      </c>
      <c r="C23" s="80" t="s">
        <v>205</v>
      </c>
      <c r="D23" s="80" t="s">
        <v>206</v>
      </c>
      <c r="E23" s="72">
        <v>265</v>
      </c>
      <c r="F23" s="46">
        <v>1.6339999999999999</v>
      </c>
      <c r="G23" s="74">
        <v>3.593</v>
      </c>
      <c r="H23" s="46">
        <f t="shared" si="8"/>
        <v>1.9590000000000001</v>
      </c>
      <c r="I23" s="47">
        <f t="shared" si="9"/>
        <v>45.477317005288057</v>
      </c>
      <c r="J23" s="42"/>
    </row>
    <row r="24" spans="1:10" s="43" customFormat="1" ht="14.25" x14ac:dyDescent="0.2">
      <c r="A24" s="72">
        <v>269</v>
      </c>
      <c r="B24" s="79" t="s">
        <v>181</v>
      </c>
      <c r="C24" s="80" t="s">
        <v>207</v>
      </c>
      <c r="D24" s="80" t="s">
        <v>177</v>
      </c>
      <c r="E24" s="72">
        <v>269</v>
      </c>
      <c r="F24" s="46">
        <v>1.6439999999999999</v>
      </c>
      <c r="G24" s="74">
        <v>3.3879999999999999</v>
      </c>
      <c r="H24" s="46">
        <f t="shared" si="8"/>
        <v>1.744</v>
      </c>
      <c r="I24" s="47">
        <f t="shared" si="9"/>
        <v>48.524203069657609</v>
      </c>
      <c r="J24" s="42"/>
    </row>
    <row r="25" spans="1:10" s="43" customFormat="1" ht="14.25" x14ac:dyDescent="0.2">
      <c r="A25" s="72">
        <v>283</v>
      </c>
      <c r="B25" s="79" t="s">
        <v>181</v>
      </c>
      <c r="C25" s="80" t="s">
        <v>161</v>
      </c>
      <c r="D25" s="80" t="s">
        <v>162</v>
      </c>
      <c r="E25" s="72">
        <v>283</v>
      </c>
      <c r="F25" s="46">
        <v>1.8320000000000001</v>
      </c>
      <c r="G25" s="74">
        <v>3.3079999999999998</v>
      </c>
      <c r="H25" s="46">
        <f t="shared" si="8"/>
        <v>1.4759999999999998</v>
      </c>
      <c r="I25" s="47">
        <f t="shared" si="9"/>
        <v>55.380894800483681</v>
      </c>
      <c r="J25" s="42"/>
    </row>
    <row r="26" spans="1:10" s="43" customFormat="1" ht="14.25" x14ac:dyDescent="0.2">
      <c r="A26" s="72">
        <v>299</v>
      </c>
      <c r="B26" s="79" t="s">
        <v>181</v>
      </c>
      <c r="C26" s="80" t="s">
        <v>208</v>
      </c>
      <c r="D26" s="80" t="s">
        <v>209</v>
      </c>
      <c r="E26" s="72">
        <v>299</v>
      </c>
      <c r="F26" s="46">
        <v>1.55</v>
      </c>
      <c r="G26" s="74">
        <v>3.327</v>
      </c>
      <c r="H26" s="46">
        <f t="shared" si="8"/>
        <v>1.7769999999999999</v>
      </c>
      <c r="I26" s="47">
        <f t="shared" si="9"/>
        <v>46.588518184550651</v>
      </c>
      <c r="J26" s="42"/>
    </row>
    <row r="27" spans="1:10" s="43" customFormat="1" ht="14.25" x14ac:dyDescent="0.2">
      <c r="A27" s="72">
        <v>307</v>
      </c>
      <c r="B27" s="79" t="s">
        <v>181</v>
      </c>
      <c r="C27" s="80" t="s">
        <v>210</v>
      </c>
      <c r="D27" s="80" t="s">
        <v>211</v>
      </c>
      <c r="E27" s="72">
        <v>307</v>
      </c>
      <c r="F27" s="46">
        <v>1.84</v>
      </c>
      <c r="G27" s="74">
        <v>3.7280000000000002</v>
      </c>
      <c r="H27" s="46">
        <f t="shared" si="8"/>
        <v>1.8880000000000001</v>
      </c>
      <c r="I27" s="47">
        <f t="shared" si="9"/>
        <v>49.356223175965667</v>
      </c>
      <c r="J27" s="42"/>
    </row>
    <row r="28" spans="1:10" s="43" customFormat="1" ht="14.25" x14ac:dyDescent="0.2">
      <c r="A28" s="72">
        <v>310</v>
      </c>
      <c r="B28" s="79" t="s">
        <v>212</v>
      </c>
      <c r="C28" s="80" t="s">
        <v>213</v>
      </c>
      <c r="D28" s="80" t="s">
        <v>214</v>
      </c>
      <c r="E28" s="72">
        <v>310</v>
      </c>
      <c r="F28" s="46">
        <v>1.8640000000000001</v>
      </c>
      <c r="G28" s="74">
        <v>3.5979999999999999</v>
      </c>
      <c r="H28" s="46">
        <f t="shared" si="8"/>
        <v>1.7339999999999998</v>
      </c>
      <c r="I28" s="47">
        <f t="shared" si="9"/>
        <v>51.806559199555316</v>
      </c>
      <c r="J28" s="42"/>
    </row>
    <row r="29" spans="1:10" s="43" customFormat="1" ht="14.25" x14ac:dyDescent="0.2">
      <c r="A29" s="72">
        <v>317</v>
      </c>
      <c r="B29" s="79" t="s">
        <v>212</v>
      </c>
      <c r="C29" s="80" t="s">
        <v>152</v>
      </c>
      <c r="D29" s="80" t="s">
        <v>153</v>
      </c>
      <c r="E29" s="72">
        <v>317</v>
      </c>
      <c r="F29" s="46">
        <v>1.6779999999999999</v>
      </c>
      <c r="G29" s="74">
        <v>3.4359999999999999</v>
      </c>
      <c r="H29" s="46">
        <f t="shared" si="8"/>
        <v>1.758</v>
      </c>
      <c r="I29" s="47">
        <f t="shared" si="9"/>
        <v>48.835855646100121</v>
      </c>
      <c r="J29" s="42"/>
    </row>
    <row r="30" spans="1:10" s="43" customFormat="1" ht="14.25" x14ac:dyDescent="0.2">
      <c r="A30" s="72">
        <v>318</v>
      </c>
      <c r="B30" s="79" t="s">
        <v>212</v>
      </c>
      <c r="C30" s="80" t="s">
        <v>215</v>
      </c>
      <c r="D30" s="80" t="s">
        <v>216</v>
      </c>
      <c r="E30" s="72">
        <v>318</v>
      </c>
      <c r="F30" s="46">
        <v>1.8740000000000001</v>
      </c>
      <c r="G30" s="74">
        <v>4.2450000000000001</v>
      </c>
      <c r="H30" s="46">
        <f t="shared" si="8"/>
        <v>2.371</v>
      </c>
      <c r="I30" s="47">
        <f t="shared" si="9"/>
        <v>44.146054181389871</v>
      </c>
      <c r="J30" s="42"/>
    </row>
    <row r="31" spans="1:10" s="43" customFormat="1" ht="14.25" x14ac:dyDescent="0.2">
      <c r="A31" s="72">
        <v>319</v>
      </c>
      <c r="B31" s="79" t="s">
        <v>212</v>
      </c>
      <c r="C31" s="80" t="s">
        <v>217</v>
      </c>
      <c r="D31" s="80" t="s">
        <v>218</v>
      </c>
      <c r="E31" s="72">
        <v>319</v>
      </c>
      <c r="F31" s="46">
        <v>2.5089999999999999</v>
      </c>
      <c r="G31" s="74">
        <v>4.4489999999999998</v>
      </c>
      <c r="H31" s="46">
        <f t="shared" si="8"/>
        <v>1.94</v>
      </c>
      <c r="I31" s="47">
        <f t="shared" si="9"/>
        <v>56.394695437176892</v>
      </c>
      <c r="J31" s="42"/>
    </row>
    <row r="32" spans="1:10" s="43" customFormat="1" ht="14.25" x14ac:dyDescent="0.2">
      <c r="A32" s="72">
        <v>320</v>
      </c>
      <c r="B32" s="79" t="s">
        <v>212</v>
      </c>
      <c r="C32" s="80" t="s">
        <v>219</v>
      </c>
      <c r="D32" s="80" t="s">
        <v>220</v>
      </c>
      <c r="E32" s="72">
        <v>320</v>
      </c>
      <c r="F32" s="46">
        <v>1.9</v>
      </c>
      <c r="G32" s="74">
        <v>3.5870000000000002</v>
      </c>
      <c r="H32" s="46">
        <f t="shared" si="8"/>
        <v>1.6870000000000003</v>
      </c>
      <c r="I32" s="47">
        <f t="shared" si="9"/>
        <v>52.969054920546412</v>
      </c>
      <c r="J32" s="42"/>
    </row>
    <row r="33" spans="1:10" s="43" customFormat="1" ht="14.25" x14ac:dyDescent="0.2">
      <c r="A33" s="72">
        <v>321</v>
      </c>
      <c r="B33" s="79" t="s">
        <v>212</v>
      </c>
      <c r="C33" s="80" t="s">
        <v>221</v>
      </c>
      <c r="D33" s="80" t="s">
        <v>222</v>
      </c>
      <c r="E33" s="72">
        <v>321</v>
      </c>
      <c r="F33" s="46">
        <v>1.5669999999999999</v>
      </c>
      <c r="G33" s="74">
        <v>3.4079999999999999</v>
      </c>
      <c r="H33" s="46">
        <f t="shared" si="8"/>
        <v>1.841</v>
      </c>
      <c r="I33" s="47">
        <f t="shared" si="9"/>
        <v>45.980046948356808</v>
      </c>
      <c r="J33" s="42"/>
    </row>
    <row r="34" spans="1:10" s="43" customFormat="1" ht="14.25" x14ac:dyDescent="0.2">
      <c r="A34" s="72">
        <v>322</v>
      </c>
      <c r="B34" s="79" t="s">
        <v>212</v>
      </c>
      <c r="C34" s="80" t="s">
        <v>223</v>
      </c>
      <c r="D34" s="80" t="s">
        <v>224</v>
      </c>
      <c r="E34" s="72">
        <v>322</v>
      </c>
      <c r="F34" s="46">
        <v>1.7030000000000001</v>
      </c>
      <c r="G34" s="74">
        <v>3.94</v>
      </c>
      <c r="H34" s="46">
        <f t="shared" ref="H34:H97" si="10">G34-F34</f>
        <v>2.2370000000000001</v>
      </c>
      <c r="I34" s="47">
        <f t="shared" ref="I34:I97" si="11">F34/G34*100</f>
        <v>43.223350253807105</v>
      </c>
      <c r="J34" s="42"/>
    </row>
    <row r="35" spans="1:10" s="43" customFormat="1" ht="14.25" x14ac:dyDescent="0.2">
      <c r="A35" s="72">
        <v>323</v>
      </c>
      <c r="B35" s="79" t="s">
        <v>212</v>
      </c>
      <c r="C35" s="80" t="s">
        <v>225</v>
      </c>
      <c r="D35" s="80" t="s">
        <v>226</v>
      </c>
      <c r="E35" s="72">
        <v>323</v>
      </c>
      <c r="F35" s="46">
        <v>1.831</v>
      </c>
      <c r="G35" s="74">
        <v>3.8820000000000001</v>
      </c>
      <c r="H35" s="46">
        <f t="shared" si="10"/>
        <v>2.0510000000000002</v>
      </c>
      <c r="I35" s="47">
        <f t="shared" si="11"/>
        <v>47.166409067490981</v>
      </c>
      <c r="J35" s="42"/>
    </row>
    <row r="36" spans="1:10" s="43" customFormat="1" ht="14.25" x14ac:dyDescent="0.2">
      <c r="A36" s="72">
        <v>324</v>
      </c>
      <c r="B36" s="79" t="s">
        <v>212</v>
      </c>
      <c r="C36" s="80" t="s">
        <v>227</v>
      </c>
      <c r="D36" s="80" t="s">
        <v>228</v>
      </c>
      <c r="E36" s="72">
        <v>324</v>
      </c>
      <c r="F36" s="46">
        <v>1.927</v>
      </c>
      <c r="G36" s="74">
        <v>4.0490000000000004</v>
      </c>
      <c r="H36" s="46">
        <f t="shared" si="10"/>
        <v>2.1220000000000003</v>
      </c>
      <c r="I36" s="47">
        <f t="shared" si="11"/>
        <v>47.591998024203505</v>
      </c>
      <c r="J36" s="42"/>
    </row>
    <row r="37" spans="1:10" s="43" customFormat="1" ht="14.25" x14ac:dyDescent="0.2">
      <c r="A37" s="72">
        <v>325</v>
      </c>
      <c r="B37" s="79" t="s">
        <v>212</v>
      </c>
      <c r="C37" s="80" t="s">
        <v>229</v>
      </c>
      <c r="D37" s="80" t="s">
        <v>230</v>
      </c>
      <c r="E37" s="72">
        <v>325</v>
      </c>
      <c r="F37" s="46">
        <v>1.9510000000000001</v>
      </c>
      <c r="G37" s="74">
        <v>4.8150000000000004</v>
      </c>
      <c r="H37" s="46">
        <f t="shared" si="10"/>
        <v>2.8640000000000003</v>
      </c>
      <c r="I37" s="47">
        <f t="shared" si="11"/>
        <v>40.519210799584634</v>
      </c>
      <c r="J37" s="42"/>
    </row>
    <row r="38" spans="1:10" s="43" customFormat="1" ht="14.25" x14ac:dyDescent="0.2">
      <c r="A38" s="72">
        <v>326</v>
      </c>
      <c r="B38" s="79" t="s">
        <v>212</v>
      </c>
      <c r="C38" s="80" t="s">
        <v>231</v>
      </c>
      <c r="D38" s="80" t="s">
        <v>232</v>
      </c>
      <c r="E38" s="72">
        <v>326</v>
      </c>
      <c r="F38" s="46">
        <v>1.849</v>
      </c>
      <c r="G38" s="74">
        <v>4.0449999999999999</v>
      </c>
      <c r="H38" s="46">
        <f t="shared" si="10"/>
        <v>2.1959999999999997</v>
      </c>
      <c r="I38" s="47">
        <f t="shared" si="11"/>
        <v>45.71075401730532</v>
      </c>
      <c r="J38" s="42"/>
    </row>
    <row r="39" spans="1:10" s="43" customFormat="1" ht="14.25" x14ac:dyDescent="0.2">
      <c r="A39" s="72">
        <v>327</v>
      </c>
      <c r="B39" s="79" t="s">
        <v>212</v>
      </c>
      <c r="C39" s="80" t="s">
        <v>233</v>
      </c>
      <c r="D39" s="80" t="s">
        <v>234</v>
      </c>
      <c r="E39" s="72">
        <v>327</v>
      </c>
      <c r="F39" s="46">
        <v>2.0990000000000002</v>
      </c>
      <c r="G39" s="74">
        <v>4.8819999999999997</v>
      </c>
      <c r="H39" s="46">
        <f t="shared" si="10"/>
        <v>2.7829999999999995</v>
      </c>
      <c r="I39" s="47">
        <f t="shared" si="11"/>
        <v>42.994674313805824</v>
      </c>
      <c r="J39" s="42"/>
    </row>
    <row r="40" spans="1:10" s="43" customFormat="1" ht="14.25" x14ac:dyDescent="0.2">
      <c r="A40" s="72">
        <v>328</v>
      </c>
      <c r="B40" s="79" t="s">
        <v>212</v>
      </c>
      <c r="C40" s="80" t="s">
        <v>80</v>
      </c>
      <c r="D40" s="80" t="s">
        <v>63</v>
      </c>
      <c r="E40" s="72">
        <v>328</v>
      </c>
      <c r="F40" s="46">
        <v>1.8280000000000001</v>
      </c>
      <c r="G40" s="74">
        <v>3.4860000000000002</v>
      </c>
      <c r="H40" s="46">
        <f t="shared" si="10"/>
        <v>1.6580000000000001</v>
      </c>
      <c r="I40" s="47">
        <f t="shared" si="11"/>
        <v>52.438324727481358</v>
      </c>
      <c r="J40" s="42"/>
    </row>
    <row r="41" spans="1:10" s="43" customFormat="1" ht="14.25" x14ac:dyDescent="0.2">
      <c r="A41" s="72">
        <v>329</v>
      </c>
      <c r="B41" s="79" t="s">
        <v>212</v>
      </c>
      <c r="C41" s="80" t="s">
        <v>235</v>
      </c>
      <c r="D41" s="80" t="s">
        <v>236</v>
      </c>
      <c r="E41" s="72">
        <v>329</v>
      </c>
      <c r="F41" s="46">
        <v>1.4910000000000001</v>
      </c>
      <c r="G41" s="74">
        <v>3.2519999999999998</v>
      </c>
      <c r="H41" s="46">
        <f t="shared" si="10"/>
        <v>1.7609999999999997</v>
      </c>
      <c r="I41" s="47">
        <f t="shared" si="11"/>
        <v>45.848708487084878</v>
      </c>
      <c r="J41" s="42"/>
    </row>
    <row r="42" spans="1:10" s="43" customFormat="1" ht="14.25" x14ac:dyDescent="0.2">
      <c r="A42" s="72">
        <v>330</v>
      </c>
      <c r="B42" s="79" t="s">
        <v>212</v>
      </c>
      <c r="C42" s="80" t="s">
        <v>175</v>
      </c>
      <c r="D42" s="80" t="s">
        <v>237</v>
      </c>
      <c r="E42" s="72">
        <v>330</v>
      </c>
      <c r="F42" s="46">
        <v>1.8720000000000001</v>
      </c>
      <c r="G42" s="74">
        <v>3.9550000000000001</v>
      </c>
      <c r="H42" s="46">
        <f t="shared" si="10"/>
        <v>2.0830000000000002</v>
      </c>
      <c r="I42" s="47">
        <f t="shared" si="11"/>
        <v>47.332490518331227</v>
      </c>
      <c r="J42" s="42"/>
    </row>
    <row r="43" spans="1:10" s="43" customFormat="1" ht="14.25" x14ac:dyDescent="0.2">
      <c r="A43" s="72">
        <v>331</v>
      </c>
      <c r="B43" s="79" t="s">
        <v>212</v>
      </c>
      <c r="C43" s="80" t="s">
        <v>118</v>
      </c>
      <c r="D43" s="80" t="s">
        <v>238</v>
      </c>
      <c r="E43" s="72">
        <v>331</v>
      </c>
      <c r="F43" s="46">
        <v>1.6859999999999999</v>
      </c>
      <c r="G43" s="74">
        <v>3.23</v>
      </c>
      <c r="H43" s="46">
        <f t="shared" si="10"/>
        <v>1.544</v>
      </c>
      <c r="I43" s="47">
        <f t="shared" si="11"/>
        <v>52.198142414860683</v>
      </c>
      <c r="J43" s="42"/>
    </row>
    <row r="44" spans="1:10" s="43" customFormat="1" ht="14.25" x14ac:dyDescent="0.2">
      <c r="A44" s="72">
        <v>332</v>
      </c>
      <c r="B44" s="79" t="s">
        <v>212</v>
      </c>
      <c r="C44" s="80" t="s">
        <v>239</v>
      </c>
      <c r="D44" s="80" t="s">
        <v>91</v>
      </c>
      <c r="E44" s="72">
        <v>332</v>
      </c>
      <c r="F44" s="46">
        <v>2.2120000000000002</v>
      </c>
      <c r="G44" s="74">
        <v>3.7480000000000002</v>
      </c>
      <c r="H44" s="46">
        <f t="shared" si="10"/>
        <v>1.536</v>
      </c>
      <c r="I44" s="47">
        <f t="shared" si="11"/>
        <v>59.018143009605126</v>
      </c>
      <c r="J44" s="42"/>
    </row>
    <row r="45" spans="1:10" s="43" customFormat="1" ht="14.25" x14ac:dyDescent="0.2">
      <c r="A45" s="72">
        <v>333</v>
      </c>
      <c r="B45" s="79" t="s">
        <v>212</v>
      </c>
      <c r="C45" s="80" t="s">
        <v>240</v>
      </c>
      <c r="D45" s="80" t="s">
        <v>91</v>
      </c>
      <c r="E45" s="72">
        <v>333</v>
      </c>
      <c r="F45" s="46">
        <v>1.5569999999999999</v>
      </c>
      <c r="G45" s="74">
        <v>3.1890000000000001</v>
      </c>
      <c r="H45" s="46">
        <f t="shared" si="10"/>
        <v>1.6320000000000001</v>
      </c>
      <c r="I45" s="47">
        <f t="shared" si="11"/>
        <v>48.824082784571964</v>
      </c>
      <c r="J45" s="42"/>
    </row>
    <row r="46" spans="1:10" s="43" customFormat="1" ht="14.25" x14ac:dyDescent="0.2">
      <c r="A46" s="72">
        <v>334</v>
      </c>
      <c r="B46" s="79" t="s">
        <v>212</v>
      </c>
      <c r="C46" s="80" t="s">
        <v>241</v>
      </c>
      <c r="D46" s="80" t="s">
        <v>242</v>
      </c>
      <c r="E46" s="72">
        <v>334</v>
      </c>
      <c r="F46" s="46">
        <v>1.8859999999999999</v>
      </c>
      <c r="G46" s="74">
        <v>3.6960000000000002</v>
      </c>
      <c r="H46" s="46">
        <f t="shared" si="10"/>
        <v>1.8100000000000003</v>
      </c>
      <c r="I46" s="47">
        <f t="shared" si="11"/>
        <v>51.02813852813852</v>
      </c>
      <c r="J46" s="42"/>
    </row>
    <row r="47" spans="1:10" s="43" customFormat="1" ht="14.25" x14ac:dyDescent="0.2">
      <c r="A47" s="72">
        <v>335</v>
      </c>
      <c r="B47" s="79" t="s">
        <v>212</v>
      </c>
      <c r="C47" s="80" t="s">
        <v>243</v>
      </c>
      <c r="D47" s="80" t="s">
        <v>244</v>
      </c>
      <c r="E47" s="72">
        <v>335</v>
      </c>
      <c r="F47" s="46">
        <v>1.585</v>
      </c>
      <c r="G47" s="74">
        <v>3.27</v>
      </c>
      <c r="H47" s="46">
        <f t="shared" si="10"/>
        <v>1.6850000000000001</v>
      </c>
      <c r="I47" s="47">
        <f t="shared" si="11"/>
        <v>48.470948012232412</v>
      </c>
      <c r="J47" s="42"/>
    </row>
    <row r="48" spans="1:10" s="43" customFormat="1" ht="14.25" x14ac:dyDescent="0.2">
      <c r="A48" s="72">
        <v>336</v>
      </c>
      <c r="B48" s="79" t="s">
        <v>212</v>
      </c>
      <c r="C48" s="80" t="s">
        <v>245</v>
      </c>
      <c r="D48" s="80" t="s">
        <v>95</v>
      </c>
      <c r="E48" s="72">
        <v>336</v>
      </c>
      <c r="F48" s="46">
        <v>1.528</v>
      </c>
      <c r="G48" s="74">
        <v>3.3889999999999998</v>
      </c>
      <c r="H48" s="46">
        <f t="shared" si="10"/>
        <v>1.8609999999999998</v>
      </c>
      <c r="I48" s="47">
        <f t="shared" si="11"/>
        <v>45.087046326349963</v>
      </c>
      <c r="J48" s="42"/>
    </row>
    <row r="49" spans="1:10" s="43" customFormat="1" ht="14.25" x14ac:dyDescent="0.2">
      <c r="A49" s="72">
        <v>337</v>
      </c>
      <c r="B49" s="79" t="s">
        <v>212</v>
      </c>
      <c r="C49" s="80" t="s">
        <v>246</v>
      </c>
      <c r="D49" s="80" t="s">
        <v>247</v>
      </c>
      <c r="E49" s="72">
        <v>337</v>
      </c>
      <c r="F49" s="46">
        <v>1.7230000000000001</v>
      </c>
      <c r="G49" s="74">
        <v>3.3719999999999999</v>
      </c>
      <c r="H49" s="46">
        <f t="shared" si="10"/>
        <v>1.6489999999999998</v>
      </c>
      <c r="I49" s="47">
        <f t="shared" si="11"/>
        <v>51.097271648873075</v>
      </c>
      <c r="J49" s="42"/>
    </row>
    <row r="50" spans="1:10" s="43" customFormat="1" ht="14.25" x14ac:dyDescent="0.2">
      <c r="A50" s="72">
        <v>338</v>
      </c>
      <c r="B50" s="79" t="s">
        <v>212</v>
      </c>
      <c r="C50" s="80" t="s">
        <v>248</v>
      </c>
      <c r="D50" s="80" t="s">
        <v>249</v>
      </c>
      <c r="E50" s="72">
        <v>338</v>
      </c>
      <c r="F50" s="46">
        <v>1.4219999999999999</v>
      </c>
      <c r="G50" s="74">
        <v>3.4529999999999998</v>
      </c>
      <c r="H50" s="46">
        <f t="shared" si="10"/>
        <v>2.0309999999999997</v>
      </c>
      <c r="I50" s="47">
        <f t="shared" si="11"/>
        <v>41.181581233709821</v>
      </c>
      <c r="J50" s="42"/>
    </row>
    <row r="51" spans="1:10" s="43" customFormat="1" ht="14.25" x14ac:dyDescent="0.2">
      <c r="A51" s="72">
        <v>339</v>
      </c>
      <c r="B51" s="79" t="s">
        <v>212</v>
      </c>
      <c r="C51" s="80" t="s">
        <v>250</v>
      </c>
      <c r="D51" s="80" t="s">
        <v>251</v>
      </c>
      <c r="E51" s="72">
        <v>339</v>
      </c>
      <c r="F51" s="46">
        <v>2.0569999999999999</v>
      </c>
      <c r="G51" s="74">
        <v>3.927</v>
      </c>
      <c r="H51" s="46">
        <f t="shared" si="10"/>
        <v>1.87</v>
      </c>
      <c r="I51" s="47">
        <f t="shared" si="11"/>
        <v>52.380952380952387</v>
      </c>
      <c r="J51" s="42"/>
    </row>
    <row r="52" spans="1:10" s="43" customFormat="1" ht="14.25" x14ac:dyDescent="0.2">
      <c r="A52" s="72">
        <v>340</v>
      </c>
      <c r="B52" s="79" t="s">
        <v>212</v>
      </c>
      <c r="C52" s="80" t="s">
        <v>97</v>
      </c>
      <c r="D52" s="80" t="s">
        <v>252</v>
      </c>
      <c r="E52" s="72">
        <v>340</v>
      </c>
      <c r="F52" s="46">
        <v>1.327</v>
      </c>
      <c r="G52" s="74">
        <v>3.1549999999999998</v>
      </c>
      <c r="H52" s="46">
        <f t="shared" si="10"/>
        <v>1.8279999999999998</v>
      </c>
      <c r="I52" s="47">
        <f t="shared" si="11"/>
        <v>42.060221870047542</v>
      </c>
      <c r="J52" s="42"/>
    </row>
    <row r="53" spans="1:10" s="43" customFormat="1" ht="14.25" x14ac:dyDescent="0.2">
      <c r="A53" s="72">
        <v>341</v>
      </c>
      <c r="B53" s="79" t="s">
        <v>212</v>
      </c>
      <c r="C53" s="80" t="s">
        <v>253</v>
      </c>
      <c r="D53" s="80" t="s">
        <v>254</v>
      </c>
      <c r="E53" s="72">
        <v>341</v>
      </c>
      <c r="F53" s="46">
        <v>1.55</v>
      </c>
      <c r="G53" s="74">
        <v>3.64</v>
      </c>
      <c r="H53" s="46">
        <f t="shared" si="10"/>
        <v>2.09</v>
      </c>
      <c r="I53" s="47">
        <f t="shared" si="11"/>
        <v>42.582417582417584</v>
      </c>
      <c r="J53" s="42"/>
    </row>
    <row r="54" spans="1:10" s="43" customFormat="1" ht="14.25" x14ac:dyDescent="0.2">
      <c r="A54" s="72">
        <v>342</v>
      </c>
      <c r="B54" s="79" t="s">
        <v>212</v>
      </c>
      <c r="C54" s="80" t="s">
        <v>255</v>
      </c>
      <c r="D54" s="80" t="s">
        <v>132</v>
      </c>
      <c r="E54" s="72">
        <v>342</v>
      </c>
      <c r="F54" s="46">
        <v>1.7110000000000001</v>
      </c>
      <c r="G54" s="74">
        <v>3.1360000000000001</v>
      </c>
      <c r="H54" s="46">
        <f t="shared" si="10"/>
        <v>1.425</v>
      </c>
      <c r="I54" s="47">
        <f t="shared" si="11"/>
        <v>54.55994897959183</v>
      </c>
      <c r="J54" s="42"/>
    </row>
    <row r="55" spans="1:10" s="43" customFormat="1" ht="14.25" x14ac:dyDescent="0.2">
      <c r="A55" s="72">
        <v>343</v>
      </c>
      <c r="B55" s="79" t="s">
        <v>256</v>
      </c>
      <c r="C55" s="80" t="s">
        <v>257</v>
      </c>
      <c r="D55" s="80" t="s">
        <v>258</v>
      </c>
      <c r="E55" s="72">
        <v>343</v>
      </c>
      <c r="F55" s="46">
        <v>1.595</v>
      </c>
      <c r="G55" s="74">
        <v>3.5489999999999999</v>
      </c>
      <c r="H55" s="46">
        <f t="shared" si="10"/>
        <v>1.954</v>
      </c>
      <c r="I55" s="47">
        <f t="shared" si="11"/>
        <v>44.942237249929555</v>
      </c>
      <c r="J55" s="42"/>
    </row>
    <row r="56" spans="1:10" s="43" customFormat="1" ht="14.25" x14ac:dyDescent="0.2">
      <c r="A56" s="72">
        <v>344</v>
      </c>
      <c r="B56" s="79" t="s">
        <v>256</v>
      </c>
      <c r="C56" s="80" t="s">
        <v>58</v>
      </c>
      <c r="D56" s="80" t="s">
        <v>259</v>
      </c>
      <c r="E56" s="72">
        <v>344</v>
      </c>
      <c r="F56" s="46">
        <v>1.244</v>
      </c>
      <c r="G56" s="74">
        <v>2.992</v>
      </c>
      <c r="H56" s="46">
        <f t="shared" si="10"/>
        <v>1.748</v>
      </c>
      <c r="I56" s="47">
        <f t="shared" si="11"/>
        <v>41.577540106951872</v>
      </c>
      <c r="J56" s="42"/>
    </row>
    <row r="57" spans="1:10" s="43" customFormat="1" ht="14.25" x14ac:dyDescent="0.2">
      <c r="A57" s="72">
        <v>345</v>
      </c>
      <c r="B57" s="79" t="s">
        <v>256</v>
      </c>
      <c r="C57" s="80" t="s">
        <v>260</v>
      </c>
      <c r="D57" s="80" t="s">
        <v>261</v>
      </c>
      <c r="E57" s="72">
        <v>345</v>
      </c>
      <c r="F57" s="46">
        <v>1.694</v>
      </c>
      <c r="G57" s="74">
        <v>3.2509999999999999</v>
      </c>
      <c r="H57" s="46">
        <f t="shared" si="10"/>
        <v>1.5569999999999999</v>
      </c>
      <c r="I57" s="47">
        <f t="shared" si="11"/>
        <v>52.107043986465705</v>
      </c>
      <c r="J57" s="42"/>
    </row>
    <row r="58" spans="1:10" s="43" customFormat="1" ht="14.25" x14ac:dyDescent="0.2">
      <c r="A58" s="72">
        <v>346</v>
      </c>
      <c r="B58" s="79" t="s">
        <v>256</v>
      </c>
      <c r="C58" s="80" t="s">
        <v>262</v>
      </c>
      <c r="D58" s="80" t="s">
        <v>263</v>
      </c>
      <c r="E58" s="72">
        <v>346</v>
      </c>
      <c r="F58" s="46">
        <v>2.3159999999999998</v>
      </c>
      <c r="G58" s="74">
        <v>4.0640000000000001</v>
      </c>
      <c r="H58" s="46">
        <f t="shared" si="10"/>
        <v>1.7480000000000002</v>
      </c>
      <c r="I58" s="47">
        <f t="shared" si="11"/>
        <v>56.988188976377948</v>
      </c>
      <c r="J58" s="42"/>
    </row>
    <row r="59" spans="1:10" s="43" customFormat="1" ht="14.25" x14ac:dyDescent="0.2">
      <c r="A59" s="72">
        <v>347</v>
      </c>
      <c r="B59" s="79" t="s">
        <v>256</v>
      </c>
      <c r="C59" s="80" t="s">
        <v>264</v>
      </c>
      <c r="D59" s="80" t="s">
        <v>265</v>
      </c>
      <c r="E59" s="72">
        <v>347</v>
      </c>
      <c r="F59" s="46">
        <v>2.0960000000000001</v>
      </c>
      <c r="G59" s="74">
        <v>4.391</v>
      </c>
      <c r="H59" s="46">
        <f t="shared" si="10"/>
        <v>2.2949999999999999</v>
      </c>
      <c r="I59" s="47">
        <f t="shared" si="11"/>
        <v>47.734001366431336</v>
      </c>
      <c r="J59" s="42"/>
    </row>
    <row r="60" spans="1:10" s="43" customFormat="1" ht="14.25" x14ac:dyDescent="0.2">
      <c r="A60" s="72">
        <v>348</v>
      </c>
      <c r="B60" s="79" t="s">
        <v>256</v>
      </c>
      <c r="C60" s="80" t="s">
        <v>266</v>
      </c>
      <c r="D60" s="80" t="s">
        <v>267</v>
      </c>
      <c r="E60" s="72">
        <v>348</v>
      </c>
      <c r="F60" s="46">
        <v>1.8089999999999999</v>
      </c>
      <c r="G60" s="74">
        <v>3.5739999999999998</v>
      </c>
      <c r="H60" s="46">
        <f t="shared" si="10"/>
        <v>1.7649999999999999</v>
      </c>
      <c r="I60" s="47">
        <f t="shared" si="11"/>
        <v>50.615556799104645</v>
      </c>
      <c r="J60" s="42"/>
    </row>
    <row r="61" spans="1:10" s="43" customFormat="1" ht="14.25" x14ac:dyDescent="0.2">
      <c r="A61" s="72">
        <v>349</v>
      </c>
      <c r="B61" s="79" t="s">
        <v>256</v>
      </c>
      <c r="C61" s="80" t="s">
        <v>268</v>
      </c>
      <c r="D61" s="80" t="s">
        <v>269</v>
      </c>
      <c r="E61" s="72">
        <v>349</v>
      </c>
      <c r="F61" s="46">
        <v>1.4450000000000001</v>
      </c>
      <c r="G61" s="74">
        <v>3.226</v>
      </c>
      <c r="H61" s="46">
        <f t="shared" si="10"/>
        <v>1.7809999999999999</v>
      </c>
      <c r="I61" s="47">
        <f t="shared" si="11"/>
        <v>44.792312461252322</v>
      </c>
      <c r="J61" s="42"/>
    </row>
    <row r="62" spans="1:10" s="43" customFormat="1" ht="14.25" x14ac:dyDescent="0.2">
      <c r="A62" s="72">
        <v>350</v>
      </c>
      <c r="B62" s="79" t="s">
        <v>256</v>
      </c>
      <c r="C62" s="80" t="s">
        <v>86</v>
      </c>
      <c r="D62" s="80" t="s">
        <v>270</v>
      </c>
      <c r="E62" s="72">
        <v>350</v>
      </c>
      <c r="F62" s="46">
        <v>1.788</v>
      </c>
      <c r="G62" s="74">
        <v>3.3780000000000001</v>
      </c>
      <c r="H62" s="46">
        <f t="shared" si="10"/>
        <v>1.59</v>
      </c>
      <c r="I62" s="47">
        <f t="shared" si="11"/>
        <v>52.930728241563052</v>
      </c>
      <c r="J62" s="42"/>
    </row>
    <row r="63" spans="1:10" s="43" customFormat="1" ht="14.25" x14ac:dyDescent="0.2">
      <c r="A63" s="72">
        <v>351</v>
      </c>
      <c r="B63" s="79" t="s">
        <v>256</v>
      </c>
      <c r="C63" s="80" t="s">
        <v>271</v>
      </c>
      <c r="D63" s="80" t="s">
        <v>272</v>
      </c>
      <c r="E63" s="72">
        <v>351</v>
      </c>
      <c r="F63" s="46">
        <v>1.9970000000000001</v>
      </c>
      <c r="G63" s="74">
        <v>4.0430000000000001</v>
      </c>
      <c r="H63" s="46">
        <f t="shared" si="10"/>
        <v>2.0460000000000003</v>
      </c>
      <c r="I63" s="47">
        <f t="shared" si="11"/>
        <v>49.394014345782836</v>
      </c>
      <c r="J63" s="42"/>
    </row>
    <row r="64" spans="1:10" s="43" customFormat="1" ht="14.25" x14ac:dyDescent="0.2">
      <c r="A64" s="72">
        <v>352</v>
      </c>
      <c r="B64" s="79" t="s">
        <v>256</v>
      </c>
      <c r="C64" s="80" t="s">
        <v>273</v>
      </c>
      <c r="D64" s="80" t="s">
        <v>274</v>
      </c>
      <c r="E64" s="72">
        <v>352</v>
      </c>
      <c r="F64" s="46">
        <v>1.984</v>
      </c>
      <c r="G64" s="74">
        <v>3.7229999999999999</v>
      </c>
      <c r="H64" s="46">
        <f t="shared" si="10"/>
        <v>1.7389999999999999</v>
      </c>
      <c r="I64" s="47">
        <f t="shared" si="11"/>
        <v>53.290357238785923</v>
      </c>
      <c r="J64" s="42"/>
    </row>
    <row r="65" spans="1:10" s="43" customFormat="1" ht="14.25" x14ac:dyDescent="0.2">
      <c r="A65" s="72">
        <v>353</v>
      </c>
      <c r="B65" s="79" t="s">
        <v>256</v>
      </c>
      <c r="C65" s="80" t="s">
        <v>275</v>
      </c>
      <c r="D65" s="80" t="s">
        <v>276</v>
      </c>
      <c r="E65" s="72">
        <v>353</v>
      </c>
      <c r="F65" s="46">
        <v>1.373</v>
      </c>
      <c r="G65" s="74">
        <v>4.093</v>
      </c>
      <c r="H65" s="46">
        <f t="shared" si="10"/>
        <v>2.7199999999999998</v>
      </c>
      <c r="I65" s="47">
        <f t="shared" si="11"/>
        <v>33.545076960664552</v>
      </c>
      <c r="J65" s="42"/>
    </row>
    <row r="66" spans="1:10" s="43" customFormat="1" ht="14.25" x14ac:dyDescent="0.2">
      <c r="A66" s="72">
        <v>354</v>
      </c>
      <c r="B66" s="79" t="s">
        <v>256</v>
      </c>
      <c r="C66" s="80" t="s">
        <v>277</v>
      </c>
      <c r="D66" s="80" t="s">
        <v>78</v>
      </c>
      <c r="E66" s="72">
        <v>354</v>
      </c>
      <c r="F66" s="46">
        <v>1.764</v>
      </c>
      <c r="G66" s="74">
        <v>3.3719999999999999</v>
      </c>
      <c r="H66" s="46">
        <f t="shared" si="10"/>
        <v>1.6079999999999999</v>
      </c>
      <c r="I66" s="47">
        <f t="shared" si="11"/>
        <v>52.313167259786475</v>
      </c>
      <c r="J66" s="42"/>
    </row>
    <row r="67" spans="1:10" s="43" customFormat="1" ht="14.25" x14ac:dyDescent="0.2">
      <c r="A67" s="72">
        <v>355</v>
      </c>
      <c r="B67" s="79" t="s">
        <v>256</v>
      </c>
      <c r="C67" s="80" t="s">
        <v>278</v>
      </c>
      <c r="D67" s="80" t="s">
        <v>279</v>
      </c>
      <c r="E67" s="72">
        <v>355</v>
      </c>
      <c r="F67" s="46">
        <v>1.4279999999999999</v>
      </c>
      <c r="G67" s="74">
        <v>3.359</v>
      </c>
      <c r="H67" s="46">
        <f t="shared" si="10"/>
        <v>1.931</v>
      </c>
      <c r="I67" s="47">
        <f t="shared" si="11"/>
        <v>42.512652575171181</v>
      </c>
      <c r="J67" s="42"/>
    </row>
    <row r="68" spans="1:10" s="43" customFormat="1" ht="14.25" x14ac:dyDescent="0.2">
      <c r="A68" s="72">
        <v>356</v>
      </c>
      <c r="B68" s="79" t="s">
        <v>256</v>
      </c>
      <c r="C68" s="80" t="s">
        <v>280</v>
      </c>
      <c r="D68" s="80" t="s">
        <v>281</v>
      </c>
      <c r="E68" s="72">
        <v>356</v>
      </c>
      <c r="F68" s="46">
        <v>2.0209999999999999</v>
      </c>
      <c r="G68" s="74">
        <v>3.5830000000000002</v>
      </c>
      <c r="H68" s="46">
        <f t="shared" si="10"/>
        <v>1.5620000000000003</v>
      </c>
      <c r="I68" s="47">
        <f t="shared" si="11"/>
        <v>56.405246999720902</v>
      </c>
      <c r="J68" s="42"/>
    </row>
    <row r="69" spans="1:10" s="43" customFormat="1" ht="14.25" x14ac:dyDescent="0.2">
      <c r="A69" s="72">
        <v>357</v>
      </c>
      <c r="B69" s="79" t="s">
        <v>256</v>
      </c>
      <c r="C69" s="82" t="s">
        <v>167</v>
      </c>
      <c r="D69" s="82" t="s">
        <v>282</v>
      </c>
      <c r="E69" s="72">
        <v>357</v>
      </c>
      <c r="F69" s="46">
        <v>1.667</v>
      </c>
      <c r="G69" s="74">
        <v>3.3929999999999998</v>
      </c>
      <c r="H69" s="46">
        <f t="shared" si="10"/>
        <v>1.7259999999999998</v>
      </c>
      <c r="I69" s="47">
        <f t="shared" si="11"/>
        <v>49.130562923666375</v>
      </c>
      <c r="J69" s="42"/>
    </row>
    <row r="70" spans="1:10" s="43" customFormat="1" ht="14.25" x14ac:dyDescent="0.2">
      <c r="A70" s="72">
        <v>358</v>
      </c>
      <c r="B70" s="79" t="s">
        <v>256</v>
      </c>
      <c r="C70" s="80" t="s">
        <v>283</v>
      </c>
      <c r="D70" s="80" t="s">
        <v>282</v>
      </c>
      <c r="E70" s="72">
        <v>358</v>
      </c>
      <c r="F70" s="46">
        <v>1.621</v>
      </c>
      <c r="G70" s="74">
        <v>3.3069999999999999</v>
      </c>
      <c r="H70" s="46">
        <f t="shared" si="10"/>
        <v>1.6859999999999999</v>
      </c>
      <c r="I70" s="47">
        <f t="shared" si="11"/>
        <v>49.017236165709107</v>
      </c>
      <c r="J70" s="42"/>
    </row>
    <row r="71" spans="1:10" s="43" customFormat="1" ht="14.25" x14ac:dyDescent="0.2">
      <c r="A71" s="72">
        <v>359</v>
      </c>
      <c r="B71" s="79" t="s">
        <v>256</v>
      </c>
      <c r="C71" s="80" t="s">
        <v>284</v>
      </c>
      <c r="D71" s="80" t="s">
        <v>285</v>
      </c>
      <c r="E71" s="72">
        <v>359</v>
      </c>
      <c r="F71" s="46">
        <v>1.2090000000000001</v>
      </c>
      <c r="G71" s="74">
        <v>3.2280000000000002</v>
      </c>
      <c r="H71" s="46">
        <f t="shared" si="10"/>
        <v>2.0190000000000001</v>
      </c>
      <c r="I71" s="47">
        <f t="shared" si="11"/>
        <v>37.45353159851301</v>
      </c>
      <c r="J71" s="42"/>
    </row>
    <row r="72" spans="1:10" s="43" customFormat="1" ht="14.25" x14ac:dyDescent="0.2">
      <c r="A72" s="72">
        <v>360</v>
      </c>
      <c r="B72" s="79" t="s">
        <v>256</v>
      </c>
      <c r="C72" s="82" t="s">
        <v>107</v>
      </c>
      <c r="D72" s="82" t="s">
        <v>286</v>
      </c>
      <c r="E72" s="72">
        <v>360</v>
      </c>
      <c r="F72" s="46">
        <v>1.738</v>
      </c>
      <c r="G72" s="74">
        <v>3.133</v>
      </c>
      <c r="H72" s="46">
        <f t="shared" si="10"/>
        <v>1.395</v>
      </c>
      <c r="I72" s="47">
        <f t="shared" si="11"/>
        <v>55.473986594318546</v>
      </c>
      <c r="J72" s="42"/>
    </row>
    <row r="73" spans="1:10" s="43" customFormat="1" ht="14.25" x14ac:dyDescent="0.2">
      <c r="A73" s="72">
        <v>361</v>
      </c>
      <c r="B73" s="79" t="s">
        <v>256</v>
      </c>
      <c r="C73" s="80" t="s">
        <v>287</v>
      </c>
      <c r="D73" s="80" t="s">
        <v>288</v>
      </c>
      <c r="E73" s="72">
        <v>361</v>
      </c>
      <c r="F73" s="46">
        <v>1.7010000000000001</v>
      </c>
      <c r="G73" s="74">
        <v>3.097</v>
      </c>
      <c r="H73" s="46">
        <f t="shared" si="10"/>
        <v>1.3959999999999999</v>
      </c>
      <c r="I73" s="47">
        <f t="shared" si="11"/>
        <v>54.924120116241525</v>
      </c>
      <c r="J73" s="42"/>
    </row>
    <row r="74" spans="1:10" s="43" customFormat="1" ht="14.25" x14ac:dyDescent="0.2">
      <c r="A74" s="72">
        <v>362</v>
      </c>
      <c r="B74" s="79" t="s">
        <v>256</v>
      </c>
      <c r="C74" s="80" t="s">
        <v>144</v>
      </c>
      <c r="D74" s="80" t="s">
        <v>289</v>
      </c>
      <c r="E74" s="72">
        <v>362</v>
      </c>
      <c r="F74" s="46">
        <v>1.4410000000000001</v>
      </c>
      <c r="G74" s="74">
        <v>3.0649999999999999</v>
      </c>
      <c r="H74" s="46">
        <f t="shared" si="10"/>
        <v>1.6239999999999999</v>
      </c>
      <c r="I74" s="47">
        <f t="shared" si="11"/>
        <v>47.014681892332796</v>
      </c>
      <c r="J74" s="42"/>
    </row>
    <row r="75" spans="1:10" s="43" customFormat="1" ht="14.25" x14ac:dyDescent="0.2">
      <c r="A75" s="72">
        <v>363</v>
      </c>
      <c r="B75" s="79" t="s">
        <v>256</v>
      </c>
      <c r="C75" s="80" t="s">
        <v>147</v>
      </c>
      <c r="D75" s="80" t="s">
        <v>289</v>
      </c>
      <c r="E75" s="72">
        <v>363</v>
      </c>
      <c r="F75" s="46">
        <v>1.7310000000000001</v>
      </c>
      <c r="G75" s="74">
        <v>3.8359999999999999</v>
      </c>
      <c r="H75" s="46">
        <f t="shared" si="10"/>
        <v>2.1049999999999995</v>
      </c>
      <c r="I75" s="47">
        <f t="shared" si="11"/>
        <v>45.125130344108449</v>
      </c>
      <c r="J75" s="42"/>
    </row>
    <row r="76" spans="1:10" s="43" customFormat="1" ht="14.25" x14ac:dyDescent="0.2">
      <c r="A76" s="72">
        <v>364</v>
      </c>
      <c r="B76" s="79" t="s">
        <v>256</v>
      </c>
      <c r="C76" s="80" t="s">
        <v>86</v>
      </c>
      <c r="D76" s="80" t="s">
        <v>290</v>
      </c>
      <c r="E76" s="72">
        <v>364</v>
      </c>
      <c r="F76" s="46">
        <v>1.5269999999999999</v>
      </c>
      <c r="G76" s="74">
        <v>3.2029999999999998</v>
      </c>
      <c r="H76" s="46">
        <f t="shared" si="10"/>
        <v>1.6759999999999999</v>
      </c>
      <c r="I76" s="47">
        <f t="shared" si="11"/>
        <v>47.6740555729004</v>
      </c>
      <c r="J76" s="42"/>
    </row>
    <row r="77" spans="1:10" s="43" customFormat="1" ht="14.25" x14ac:dyDescent="0.2">
      <c r="A77" s="72">
        <v>365</v>
      </c>
      <c r="B77" s="79" t="s">
        <v>256</v>
      </c>
      <c r="C77" s="80" t="s">
        <v>291</v>
      </c>
      <c r="D77" s="80" t="s">
        <v>292</v>
      </c>
      <c r="E77" s="72">
        <v>365</v>
      </c>
      <c r="F77" s="46">
        <v>1.6539999999999999</v>
      </c>
      <c r="G77" s="74">
        <v>3.8879999999999999</v>
      </c>
      <c r="H77" s="46">
        <f t="shared" si="10"/>
        <v>2.234</v>
      </c>
      <c r="I77" s="47">
        <f t="shared" si="11"/>
        <v>42.541152263374485</v>
      </c>
      <c r="J77" s="42"/>
    </row>
    <row r="78" spans="1:10" s="43" customFormat="1" ht="14.25" x14ac:dyDescent="0.2">
      <c r="A78" s="72">
        <v>366</v>
      </c>
      <c r="B78" s="79" t="s">
        <v>256</v>
      </c>
      <c r="C78" s="80" t="s">
        <v>106</v>
      </c>
      <c r="D78" s="80" t="s">
        <v>293</v>
      </c>
      <c r="E78" s="72">
        <v>366</v>
      </c>
      <c r="F78" s="46">
        <v>2.0059999999999998</v>
      </c>
      <c r="G78" s="74">
        <v>3.7879999999999998</v>
      </c>
      <c r="H78" s="46">
        <f t="shared" si="10"/>
        <v>1.782</v>
      </c>
      <c r="I78" s="47">
        <f t="shared" si="11"/>
        <v>52.956705385427661</v>
      </c>
      <c r="J78" s="42"/>
    </row>
    <row r="79" spans="1:10" s="43" customFormat="1" ht="14.25" x14ac:dyDescent="0.2">
      <c r="A79" s="72">
        <v>367</v>
      </c>
      <c r="B79" s="79" t="s">
        <v>256</v>
      </c>
      <c r="C79" s="80" t="s">
        <v>294</v>
      </c>
      <c r="D79" s="80" t="s">
        <v>295</v>
      </c>
      <c r="E79" s="72">
        <v>367</v>
      </c>
      <c r="F79" s="46">
        <v>1.1279999999999999</v>
      </c>
      <c r="G79" s="74">
        <v>3.43</v>
      </c>
      <c r="H79" s="46">
        <f t="shared" si="10"/>
        <v>2.3020000000000005</v>
      </c>
      <c r="I79" s="47">
        <f t="shared" si="11"/>
        <v>32.886297376093289</v>
      </c>
      <c r="J79" s="42"/>
    </row>
    <row r="80" spans="1:10" s="43" customFormat="1" ht="14.25" x14ac:dyDescent="0.2">
      <c r="A80" s="72">
        <v>368</v>
      </c>
      <c r="B80" s="79" t="s">
        <v>256</v>
      </c>
      <c r="C80" s="80" t="s">
        <v>296</v>
      </c>
      <c r="D80" s="80" t="s">
        <v>162</v>
      </c>
      <c r="E80" s="72">
        <v>368</v>
      </c>
      <c r="F80" s="46">
        <v>1.58</v>
      </c>
      <c r="G80" s="74">
        <v>3.3170000000000002</v>
      </c>
      <c r="H80" s="46">
        <f t="shared" si="10"/>
        <v>1.7370000000000001</v>
      </c>
      <c r="I80" s="47">
        <f t="shared" si="11"/>
        <v>47.633403678022304</v>
      </c>
      <c r="J80" s="42"/>
    </row>
    <row r="81" spans="1:10" s="43" customFormat="1" ht="14.25" x14ac:dyDescent="0.2">
      <c r="A81" s="72">
        <v>369</v>
      </c>
      <c r="B81" s="79" t="s">
        <v>256</v>
      </c>
      <c r="C81" s="80" t="s">
        <v>297</v>
      </c>
      <c r="D81" s="80" t="s">
        <v>298</v>
      </c>
      <c r="E81" s="72">
        <v>369</v>
      </c>
      <c r="F81" s="46">
        <v>1.62</v>
      </c>
      <c r="G81" s="74">
        <v>2.887</v>
      </c>
      <c r="H81" s="46">
        <f t="shared" si="10"/>
        <v>1.2669999999999999</v>
      </c>
      <c r="I81" s="47">
        <f t="shared" si="11"/>
        <v>56.11361274679598</v>
      </c>
      <c r="J81" s="42"/>
    </row>
    <row r="82" spans="1:10" s="43" customFormat="1" ht="14.25" x14ac:dyDescent="0.2">
      <c r="A82" s="72">
        <v>370</v>
      </c>
      <c r="B82" s="79" t="s">
        <v>256</v>
      </c>
      <c r="C82" s="80" t="s">
        <v>299</v>
      </c>
      <c r="D82" s="80" t="s">
        <v>300</v>
      </c>
      <c r="E82" s="72">
        <v>370</v>
      </c>
      <c r="F82" s="46">
        <v>1.8580000000000001</v>
      </c>
      <c r="G82" s="74">
        <v>3.6179999999999999</v>
      </c>
      <c r="H82" s="46">
        <f t="shared" si="10"/>
        <v>1.7599999999999998</v>
      </c>
      <c r="I82" s="47">
        <f t="shared" si="11"/>
        <v>51.354339414040908</v>
      </c>
      <c r="J82" s="42"/>
    </row>
    <row r="83" spans="1:10" s="43" customFormat="1" ht="14.25" x14ac:dyDescent="0.2">
      <c r="A83" s="72">
        <v>371</v>
      </c>
      <c r="B83" s="79" t="s">
        <v>256</v>
      </c>
      <c r="C83" s="80" t="s">
        <v>119</v>
      </c>
      <c r="D83" s="80" t="s">
        <v>301</v>
      </c>
      <c r="E83" s="72">
        <v>371</v>
      </c>
      <c r="F83" s="46">
        <v>1.234</v>
      </c>
      <c r="G83" s="74">
        <v>3.008</v>
      </c>
      <c r="H83" s="46">
        <f t="shared" si="10"/>
        <v>1.774</v>
      </c>
      <c r="I83" s="47">
        <f t="shared" si="11"/>
        <v>41.023936170212764</v>
      </c>
      <c r="J83" s="42"/>
    </row>
    <row r="84" spans="1:10" s="43" customFormat="1" ht="14.25" x14ac:dyDescent="0.2">
      <c r="A84" s="72">
        <v>372</v>
      </c>
      <c r="B84" s="79" t="s">
        <v>302</v>
      </c>
      <c r="C84" s="80" t="s">
        <v>303</v>
      </c>
      <c r="D84" s="80" t="s">
        <v>133</v>
      </c>
      <c r="E84" s="72">
        <v>372</v>
      </c>
      <c r="F84" s="46">
        <v>1.7310000000000001</v>
      </c>
      <c r="G84" s="74">
        <v>3.5840000000000001</v>
      </c>
      <c r="H84" s="46">
        <f t="shared" si="10"/>
        <v>1.853</v>
      </c>
      <c r="I84" s="47">
        <f t="shared" si="11"/>
        <v>48.297991071428577</v>
      </c>
      <c r="J84" s="42"/>
    </row>
    <row r="85" spans="1:10" s="43" customFormat="1" ht="14.25" x14ac:dyDescent="0.2">
      <c r="A85" s="72">
        <v>373</v>
      </c>
      <c r="B85" s="79" t="s">
        <v>302</v>
      </c>
      <c r="C85" s="80" t="s">
        <v>304</v>
      </c>
      <c r="D85" s="80" t="s">
        <v>305</v>
      </c>
      <c r="E85" s="72">
        <v>373</v>
      </c>
      <c r="F85" s="46">
        <v>1.6120000000000001</v>
      </c>
      <c r="G85" s="74">
        <v>3.79</v>
      </c>
      <c r="H85" s="46">
        <f t="shared" si="10"/>
        <v>2.1779999999999999</v>
      </c>
      <c r="I85" s="47">
        <f t="shared" si="11"/>
        <v>42.532981530343008</v>
      </c>
      <c r="J85" s="42"/>
    </row>
    <row r="86" spans="1:10" s="43" customFormat="1" ht="14.25" x14ac:dyDescent="0.2">
      <c r="A86" s="72">
        <v>374</v>
      </c>
      <c r="B86" s="79" t="s">
        <v>302</v>
      </c>
      <c r="C86" s="80" t="s">
        <v>306</v>
      </c>
      <c r="D86" s="80" t="s">
        <v>307</v>
      </c>
      <c r="E86" s="72">
        <v>374</v>
      </c>
      <c r="F86" s="46">
        <v>1.5860000000000001</v>
      </c>
      <c r="G86" s="74">
        <v>3.9940000000000002</v>
      </c>
      <c r="H86" s="46">
        <f t="shared" si="10"/>
        <v>2.4080000000000004</v>
      </c>
      <c r="I86" s="47">
        <f t="shared" si="11"/>
        <v>39.709564346519777</v>
      </c>
      <c r="J86" s="42"/>
    </row>
    <row r="87" spans="1:10" s="43" customFormat="1" ht="14.25" x14ac:dyDescent="0.2">
      <c r="A87" s="72">
        <v>375</v>
      </c>
      <c r="B87" s="79" t="s">
        <v>302</v>
      </c>
      <c r="C87" s="80" t="s">
        <v>89</v>
      </c>
      <c r="D87" s="80" t="s">
        <v>308</v>
      </c>
      <c r="E87" s="72">
        <v>375</v>
      </c>
      <c r="F87" s="46">
        <v>1.3149999999999999</v>
      </c>
      <c r="G87" s="74">
        <v>3.2</v>
      </c>
      <c r="H87" s="46">
        <f t="shared" si="10"/>
        <v>1.8850000000000002</v>
      </c>
      <c r="I87" s="47">
        <f t="shared" si="11"/>
        <v>41.093749999999993</v>
      </c>
      <c r="J87" s="42"/>
    </row>
    <row r="88" spans="1:10" s="43" customFormat="1" ht="14.25" x14ac:dyDescent="0.2">
      <c r="A88" s="72">
        <v>376</v>
      </c>
      <c r="B88" s="79" t="s">
        <v>302</v>
      </c>
      <c r="C88" s="80" t="s">
        <v>309</v>
      </c>
      <c r="D88" s="80" t="s">
        <v>310</v>
      </c>
      <c r="E88" s="72">
        <v>376</v>
      </c>
      <c r="F88" s="46">
        <v>1.8140000000000001</v>
      </c>
      <c r="G88" s="74">
        <v>4.1639999999999997</v>
      </c>
      <c r="H88" s="46">
        <f t="shared" si="10"/>
        <v>2.3499999999999996</v>
      </c>
      <c r="I88" s="47">
        <f t="shared" si="11"/>
        <v>43.563880883765613</v>
      </c>
      <c r="J88" s="42"/>
    </row>
    <row r="89" spans="1:10" s="43" customFormat="1" ht="14.25" x14ac:dyDescent="0.2">
      <c r="A89" s="72">
        <v>377</v>
      </c>
      <c r="B89" s="79" t="s">
        <v>302</v>
      </c>
      <c r="C89" s="80" t="s">
        <v>155</v>
      </c>
      <c r="D89" s="80" t="s">
        <v>156</v>
      </c>
      <c r="E89" s="72">
        <v>377</v>
      </c>
      <c r="F89" s="46">
        <v>1.4870000000000001</v>
      </c>
      <c r="G89" s="74">
        <v>4.0510000000000002</v>
      </c>
      <c r="H89" s="46">
        <f t="shared" si="10"/>
        <v>2.5640000000000001</v>
      </c>
      <c r="I89" s="47">
        <f t="shared" si="11"/>
        <v>36.706985929400147</v>
      </c>
      <c r="J89" s="42"/>
    </row>
    <row r="90" spans="1:10" s="43" customFormat="1" ht="14.25" x14ac:dyDescent="0.2">
      <c r="A90" s="72">
        <v>378</v>
      </c>
      <c r="B90" s="79" t="s">
        <v>302</v>
      </c>
      <c r="C90" s="80" t="s">
        <v>311</v>
      </c>
      <c r="D90" s="80" t="s">
        <v>76</v>
      </c>
      <c r="E90" s="72">
        <v>378</v>
      </c>
      <c r="F90" s="46">
        <v>1.3979999999999999</v>
      </c>
      <c r="G90" s="74">
        <v>3.4220000000000002</v>
      </c>
      <c r="H90" s="46">
        <f t="shared" si="10"/>
        <v>2.024</v>
      </c>
      <c r="I90" s="47">
        <f t="shared" si="11"/>
        <v>40.85330216247808</v>
      </c>
      <c r="J90" s="42"/>
    </row>
    <row r="91" spans="1:10" s="43" customFormat="1" ht="14.25" x14ac:dyDescent="0.2">
      <c r="A91" s="72">
        <v>379</v>
      </c>
      <c r="B91" s="79" t="s">
        <v>302</v>
      </c>
      <c r="C91" s="82" t="s">
        <v>312</v>
      </c>
      <c r="D91" s="82" t="s">
        <v>313</v>
      </c>
      <c r="E91" s="72">
        <v>379</v>
      </c>
      <c r="F91" s="46">
        <v>1.5880000000000001</v>
      </c>
      <c r="G91" s="74">
        <v>4.109</v>
      </c>
      <c r="H91" s="46">
        <f t="shared" si="10"/>
        <v>2.5209999999999999</v>
      </c>
      <c r="I91" s="47">
        <f t="shared" si="11"/>
        <v>38.646872718422976</v>
      </c>
      <c r="J91" s="42"/>
    </row>
    <row r="92" spans="1:10" s="43" customFormat="1" ht="14.25" x14ac:dyDescent="0.2">
      <c r="A92" s="72">
        <v>380</v>
      </c>
      <c r="B92" s="79" t="s">
        <v>302</v>
      </c>
      <c r="C92" s="80" t="s">
        <v>314</v>
      </c>
      <c r="D92" s="80" t="s">
        <v>315</v>
      </c>
      <c r="E92" s="72">
        <v>380</v>
      </c>
      <c r="F92" s="46">
        <v>1.6830000000000001</v>
      </c>
      <c r="G92" s="74">
        <v>5.0839999999999996</v>
      </c>
      <c r="H92" s="46">
        <f t="shared" si="10"/>
        <v>3.4009999999999998</v>
      </c>
      <c r="I92" s="47">
        <f t="shared" si="11"/>
        <v>33.103855232100713</v>
      </c>
      <c r="J92" s="42"/>
    </row>
    <row r="93" spans="1:10" s="43" customFormat="1" ht="14.25" x14ac:dyDescent="0.2">
      <c r="A93" s="72">
        <v>381</v>
      </c>
      <c r="B93" s="79" t="s">
        <v>302</v>
      </c>
      <c r="C93" s="80" t="s">
        <v>316</v>
      </c>
      <c r="D93" s="80" t="s">
        <v>317</v>
      </c>
      <c r="E93" s="72">
        <v>381</v>
      </c>
      <c r="F93" s="46">
        <v>1.286</v>
      </c>
      <c r="G93" s="74">
        <v>3.0870000000000002</v>
      </c>
      <c r="H93" s="46">
        <f t="shared" si="10"/>
        <v>1.8010000000000002</v>
      </c>
      <c r="I93" s="47">
        <f t="shared" si="11"/>
        <v>41.658568189180436</v>
      </c>
      <c r="J93" s="42"/>
    </row>
    <row r="94" spans="1:10" s="43" customFormat="1" ht="14.25" x14ac:dyDescent="0.2">
      <c r="A94" s="72">
        <v>382</v>
      </c>
      <c r="B94" s="79" t="s">
        <v>302</v>
      </c>
      <c r="C94" s="80" t="s">
        <v>318</v>
      </c>
      <c r="D94" s="80" t="s">
        <v>319</v>
      </c>
      <c r="E94" s="72">
        <v>382</v>
      </c>
      <c r="F94" s="46">
        <v>1.232</v>
      </c>
      <c r="G94" s="74">
        <v>3.9</v>
      </c>
      <c r="H94" s="46">
        <f t="shared" si="10"/>
        <v>2.6680000000000001</v>
      </c>
      <c r="I94" s="47">
        <f t="shared" si="11"/>
        <v>31.589743589743591</v>
      </c>
      <c r="J94" s="42"/>
    </row>
    <row r="95" spans="1:10" s="43" customFormat="1" ht="14.25" x14ac:dyDescent="0.2">
      <c r="A95" s="72">
        <v>383</v>
      </c>
      <c r="B95" s="79" t="s">
        <v>302</v>
      </c>
      <c r="C95" s="80" t="s">
        <v>287</v>
      </c>
      <c r="D95" s="80" t="s">
        <v>109</v>
      </c>
      <c r="E95" s="72">
        <v>383</v>
      </c>
      <c r="F95" s="46">
        <v>1.603</v>
      </c>
      <c r="G95" s="74">
        <v>4.101</v>
      </c>
      <c r="H95" s="46">
        <f t="shared" si="10"/>
        <v>2.4980000000000002</v>
      </c>
      <c r="I95" s="47">
        <f t="shared" si="11"/>
        <v>39.088027310412095</v>
      </c>
      <c r="J95" s="42"/>
    </row>
    <row r="96" spans="1:10" s="43" customFormat="1" ht="14.25" x14ac:dyDescent="0.2">
      <c r="A96" s="72">
        <v>384</v>
      </c>
      <c r="B96" s="79" t="s">
        <v>302</v>
      </c>
      <c r="C96" s="80" t="s">
        <v>117</v>
      </c>
      <c r="D96" s="80" t="s">
        <v>320</v>
      </c>
      <c r="E96" s="72">
        <v>384</v>
      </c>
      <c r="F96" s="46">
        <v>1.1739999999999999</v>
      </c>
      <c r="G96" s="74">
        <v>3.4910000000000001</v>
      </c>
      <c r="H96" s="46">
        <f t="shared" si="10"/>
        <v>2.3170000000000002</v>
      </c>
      <c r="I96" s="47">
        <f t="shared" si="11"/>
        <v>33.629332569464331</v>
      </c>
      <c r="J96" s="42"/>
    </row>
    <row r="97" spans="1:10" s="43" customFormat="1" ht="14.25" x14ac:dyDescent="0.2">
      <c r="A97" s="72">
        <v>385</v>
      </c>
      <c r="B97" s="79" t="s">
        <v>302</v>
      </c>
      <c r="C97" s="80" t="s">
        <v>114</v>
      </c>
      <c r="D97" s="80" t="s">
        <v>321</v>
      </c>
      <c r="E97" s="72">
        <v>385</v>
      </c>
      <c r="F97" s="46">
        <v>1.79</v>
      </c>
      <c r="G97" s="74">
        <v>4.7610000000000001</v>
      </c>
      <c r="H97" s="46">
        <f t="shared" si="10"/>
        <v>2.9710000000000001</v>
      </c>
      <c r="I97" s="47">
        <f t="shared" si="11"/>
        <v>37.597143457256877</v>
      </c>
      <c r="J97" s="42"/>
    </row>
    <row r="98" spans="1:10" s="43" customFormat="1" ht="14.25" x14ac:dyDescent="0.2">
      <c r="A98" s="72">
        <v>386</v>
      </c>
      <c r="B98" s="79" t="s">
        <v>302</v>
      </c>
      <c r="C98" s="82" t="s">
        <v>138</v>
      </c>
      <c r="D98" s="82" t="s">
        <v>322</v>
      </c>
      <c r="E98" s="72">
        <v>386</v>
      </c>
      <c r="F98" s="46">
        <v>1.32</v>
      </c>
      <c r="G98" s="74">
        <v>3.149</v>
      </c>
      <c r="H98" s="46">
        <f t="shared" ref="H98:H161" si="12">G98-F98</f>
        <v>1.829</v>
      </c>
      <c r="I98" s="47">
        <f t="shared" ref="I98:I161" si="13">F98/G98*100</f>
        <v>41.918069228326452</v>
      </c>
      <c r="J98" s="42"/>
    </row>
    <row r="99" spans="1:10" s="43" customFormat="1" ht="14.25" x14ac:dyDescent="0.2">
      <c r="A99" s="72">
        <v>387</v>
      </c>
      <c r="B99" s="79" t="s">
        <v>302</v>
      </c>
      <c r="C99" s="80" t="s">
        <v>58</v>
      </c>
      <c r="D99" s="80" t="s">
        <v>323</v>
      </c>
      <c r="E99" s="72">
        <v>387</v>
      </c>
      <c r="F99" s="46">
        <v>1.4710000000000001</v>
      </c>
      <c r="G99" s="74">
        <v>3.5169999999999999</v>
      </c>
      <c r="H99" s="46">
        <f t="shared" si="12"/>
        <v>2.0459999999999998</v>
      </c>
      <c r="I99" s="47">
        <f t="shared" si="13"/>
        <v>41.825419391526871</v>
      </c>
      <c r="J99" s="42"/>
    </row>
    <row r="100" spans="1:10" s="43" customFormat="1" ht="14.25" x14ac:dyDescent="0.2">
      <c r="A100" s="72">
        <v>388</v>
      </c>
      <c r="B100" s="79" t="s">
        <v>302</v>
      </c>
      <c r="C100" s="80" t="s">
        <v>150</v>
      </c>
      <c r="D100" s="80" t="s">
        <v>111</v>
      </c>
      <c r="E100" s="72">
        <v>388</v>
      </c>
      <c r="F100" s="46">
        <v>1.643</v>
      </c>
      <c r="G100" s="74">
        <v>4.109</v>
      </c>
      <c r="H100" s="46">
        <f t="shared" si="12"/>
        <v>2.4660000000000002</v>
      </c>
      <c r="I100" s="47">
        <f t="shared" si="13"/>
        <v>39.985397907033345</v>
      </c>
      <c r="J100" s="42"/>
    </row>
    <row r="101" spans="1:10" s="43" customFormat="1" ht="14.25" x14ac:dyDescent="0.2">
      <c r="A101" s="72">
        <v>389</v>
      </c>
      <c r="B101" s="79" t="s">
        <v>302</v>
      </c>
      <c r="C101" s="80" t="s">
        <v>324</v>
      </c>
      <c r="D101" s="80" t="s">
        <v>293</v>
      </c>
      <c r="E101" s="72">
        <v>389</v>
      </c>
      <c r="F101" s="46">
        <v>1.224</v>
      </c>
      <c r="G101" s="74">
        <v>3.1749999999999998</v>
      </c>
      <c r="H101" s="46">
        <f t="shared" si="12"/>
        <v>1.9509999999999998</v>
      </c>
      <c r="I101" s="47">
        <f t="shared" si="13"/>
        <v>38.551181102362207</v>
      </c>
      <c r="J101" s="42"/>
    </row>
    <row r="102" spans="1:10" s="43" customFormat="1" ht="14.25" x14ac:dyDescent="0.2">
      <c r="A102" s="72">
        <v>390</v>
      </c>
      <c r="B102" s="79" t="s">
        <v>302</v>
      </c>
      <c r="C102" s="80" t="s">
        <v>325</v>
      </c>
      <c r="D102" s="80" t="s">
        <v>326</v>
      </c>
      <c r="E102" s="72">
        <v>390</v>
      </c>
      <c r="F102" s="46">
        <v>1.5269999999999999</v>
      </c>
      <c r="G102" s="74">
        <v>3.5489999999999999</v>
      </c>
      <c r="H102" s="46">
        <f t="shared" si="12"/>
        <v>2.0220000000000002</v>
      </c>
      <c r="I102" s="47">
        <f t="shared" si="13"/>
        <v>43.026204564666102</v>
      </c>
      <c r="J102" s="42"/>
    </row>
    <row r="103" spans="1:10" s="43" customFormat="1" ht="14.25" x14ac:dyDescent="0.2">
      <c r="A103" s="72">
        <v>391</v>
      </c>
      <c r="B103" s="79" t="s">
        <v>302</v>
      </c>
      <c r="C103" s="80" t="s">
        <v>327</v>
      </c>
      <c r="D103" s="80" t="s">
        <v>328</v>
      </c>
      <c r="E103" s="72">
        <v>391</v>
      </c>
      <c r="F103" s="46">
        <v>1.629</v>
      </c>
      <c r="G103" s="74">
        <v>4.2430000000000003</v>
      </c>
      <c r="H103" s="46">
        <f t="shared" si="12"/>
        <v>2.6140000000000003</v>
      </c>
      <c r="I103" s="47">
        <f t="shared" si="13"/>
        <v>38.392646712231908</v>
      </c>
      <c r="J103" s="42"/>
    </row>
    <row r="104" spans="1:10" s="43" customFormat="1" ht="14.25" x14ac:dyDescent="0.2">
      <c r="A104" s="72">
        <v>392</v>
      </c>
      <c r="B104" s="79" t="s">
        <v>302</v>
      </c>
      <c r="C104" s="80" t="s">
        <v>64</v>
      </c>
      <c r="D104" s="80" t="s">
        <v>329</v>
      </c>
      <c r="E104" s="72">
        <v>392</v>
      </c>
      <c r="F104" s="46">
        <v>1.6419999999999999</v>
      </c>
      <c r="G104" s="74">
        <v>3.2440000000000002</v>
      </c>
      <c r="H104" s="46">
        <f t="shared" si="12"/>
        <v>1.6020000000000003</v>
      </c>
      <c r="I104" s="47">
        <f t="shared" si="13"/>
        <v>50.616522811344012</v>
      </c>
      <c r="J104" s="42"/>
    </row>
    <row r="105" spans="1:10" s="43" customFormat="1" ht="14.25" x14ac:dyDescent="0.2">
      <c r="A105" s="72">
        <v>393</v>
      </c>
      <c r="B105" s="79" t="s">
        <v>302</v>
      </c>
      <c r="C105" s="80" t="s">
        <v>128</v>
      </c>
      <c r="D105" s="80" t="s">
        <v>95</v>
      </c>
      <c r="E105" s="72">
        <v>393</v>
      </c>
      <c r="F105" s="46">
        <v>1.613</v>
      </c>
      <c r="G105" s="74">
        <v>4.2830000000000004</v>
      </c>
      <c r="H105" s="46">
        <f t="shared" si="12"/>
        <v>2.6700000000000004</v>
      </c>
      <c r="I105" s="47">
        <f t="shared" si="13"/>
        <v>37.66051832827457</v>
      </c>
      <c r="J105" s="42"/>
    </row>
    <row r="106" spans="1:10" s="43" customFormat="1" ht="14.25" x14ac:dyDescent="0.2">
      <c r="A106" s="72">
        <v>394</v>
      </c>
      <c r="B106" s="79" t="s">
        <v>302</v>
      </c>
      <c r="C106" s="80" t="s">
        <v>330</v>
      </c>
      <c r="D106" s="80" t="s">
        <v>172</v>
      </c>
      <c r="E106" s="72">
        <v>394</v>
      </c>
      <c r="F106" s="46">
        <v>1.97</v>
      </c>
      <c r="G106" s="74">
        <v>4.1870000000000003</v>
      </c>
      <c r="H106" s="46">
        <f t="shared" si="12"/>
        <v>2.2170000000000005</v>
      </c>
      <c r="I106" s="47">
        <f t="shared" si="13"/>
        <v>47.050394076904702</v>
      </c>
      <c r="J106" s="42"/>
    </row>
    <row r="107" spans="1:10" s="43" customFormat="1" ht="14.25" x14ac:dyDescent="0.2">
      <c r="A107" s="72">
        <v>395</v>
      </c>
      <c r="B107" s="79" t="s">
        <v>302</v>
      </c>
      <c r="C107" s="80" t="s">
        <v>98</v>
      </c>
      <c r="D107" s="80" t="s">
        <v>331</v>
      </c>
      <c r="E107" s="72">
        <v>395</v>
      </c>
      <c r="F107" s="46">
        <v>1.5940000000000001</v>
      </c>
      <c r="G107" s="74">
        <v>3.0059999999999998</v>
      </c>
      <c r="H107" s="46">
        <f t="shared" si="12"/>
        <v>1.4119999999999997</v>
      </c>
      <c r="I107" s="47">
        <f t="shared" si="13"/>
        <v>53.027278775781774</v>
      </c>
      <c r="J107" s="42"/>
    </row>
    <row r="108" spans="1:10" s="43" customFormat="1" ht="14.25" x14ac:dyDescent="0.2">
      <c r="A108" s="72">
        <v>396</v>
      </c>
      <c r="B108" s="79" t="s">
        <v>302</v>
      </c>
      <c r="C108" s="80" t="s">
        <v>332</v>
      </c>
      <c r="D108" s="80" t="s">
        <v>333</v>
      </c>
      <c r="E108" s="72">
        <v>396</v>
      </c>
      <c r="F108" s="46">
        <v>1.863</v>
      </c>
      <c r="G108" s="74">
        <v>3.9279999999999999</v>
      </c>
      <c r="H108" s="46">
        <f t="shared" si="12"/>
        <v>2.0649999999999999</v>
      </c>
      <c r="I108" s="47">
        <f t="shared" si="13"/>
        <v>47.428716904276982</v>
      </c>
      <c r="J108" s="42"/>
    </row>
    <row r="109" spans="1:10" s="43" customFormat="1" ht="14.25" x14ac:dyDescent="0.2">
      <c r="A109" s="72">
        <v>397</v>
      </c>
      <c r="B109" s="79" t="s">
        <v>302</v>
      </c>
      <c r="C109" s="80" t="s">
        <v>334</v>
      </c>
      <c r="D109" s="80" t="s">
        <v>335</v>
      </c>
      <c r="E109" s="72">
        <v>397</v>
      </c>
      <c r="F109" s="46">
        <v>1.4419999999999999</v>
      </c>
      <c r="G109" s="74">
        <v>3.1160000000000001</v>
      </c>
      <c r="H109" s="46">
        <f t="shared" si="12"/>
        <v>1.6740000000000002</v>
      </c>
      <c r="I109" s="47">
        <f t="shared" si="13"/>
        <v>46.277278562259305</v>
      </c>
      <c r="J109" s="42"/>
    </row>
    <row r="110" spans="1:10" s="43" customFormat="1" ht="14.25" x14ac:dyDescent="0.2">
      <c r="A110" s="72">
        <v>398</v>
      </c>
      <c r="B110" s="79" t="s">
        <v>302</v>
      </c>
      <c r="C110" s="80" t="s">
        <v>99</v>
      </c>
      <c r="D110" s="80" t="s">
        <v>336</v>
      </c>
      <c r="E110" s="72">
        <v>398</v>
      </c>
      <c r="F110" s="46">
        <v>1.522</v>
      </c>
      <c r="G110" s="74">
        <v>3.8180000000000001</v>
      </c>
      <c r="H110" s="46">
        <f t="shared" si="12"/>
        <v>2.2960000000000003</v>
      </c>
      <c r="I110" s="47">
        <f t="shared" si="13"/>
        <v>39.863803038239915</v>
      </c>
      <c r="J110" s="42"/>
    </row>
    <row r="111" spans="1:10" s="43" customFormat="1" ht="14.25" x14ac:dyDescent="0.2">
      <c r="A111" s="72">
        <v>399</v>
      </c>
      <c r="B111" s="79" t="s">
        <v>302</v>
      </c>
      <c r="C111" s="80" t="s">
        <v>152</v>
      </c>
      <c r="D111" s="80" t="s">
        <v>337</v>
      </c>
      <c r="E111" s="72">
        <v>399</v>
      </c>
      <c r="F111" s="46">
        <v>1.71</v>
      </c>
      <c r="G111" s="74">
        <v>3.702</v>
      </c>
      <c r="H111" s="46">
        <f t="shared" si="12"/>
        <v>1.992</v>
      </c>
      <c r="I111" s="47">
        <f t="shared" si="13"/>
        <v>46.191247974068069</v>
      </c>
      <c r="J111" s="42"/>
    </row>
    <row r="112" spans="1:10" s="43" customFormat="1" ht="14.25" x14ac:dyDescent="0.2">
      <c r="A112" s="72">
        <v>400</v>
      </c>
      <c r="B112" s="79" t="s">
        <v>302</v>
      </c>
      <c r="C112" s="82" t="s">
        <v>116</v>
      </c>
      <c r="D112" s="82" t="s">
        <v>338</v>
      </c>
      <c r="E112" s="72">
        <v>400</v>
      </c>
      <c r="F112" s="46">
        <v>2.0270000000000001</v>
      </c>
      <c r="G112" s="74">
        <v>3.6840000000000002</v>
      </c>
      <c r="H112" s="46">
        <f t="shared" si="12"/>
        <v>1.657</v>
      </c>
      <c r="I112" s="47">
        <f t="shared" si="13"/>
        <v>55.021715526601525</v>
      </c>
      <c r="J112" s="42"/>
    </row>
    <row r="113" spans="1:10" s="43" customFormat="1" ht="14.25" x14ac:dyDescent="0.2">
      <c r="A113" s="72">
        <v>401</v>
      </c>
      <c r="B113" s="79" t="s">
        <v>339</v>
      </c>
      <c r="C113" s="80" t="s">
        <v>178</v>
      </c>
      <c r="D113" s="80" t="s">
        <v>120</v>
      </c>
      <c r="E113" s="72">
        <v>401</v>
      </c>
      <c r="F113" s="46">
        <v>1.4530000000000001</v>
      </c>
      <c r="G113" s="74">
        <v>3.5419999999999998</v>
      </c>
      <c r="H113" s="46">
        <f t="shared" si="12"/>
        <v>2.0889999999999995</v>
      </c>
      <c r="I113" s="47">
        <f t="shared" si="13"/>
        <v>41.022021456804069</v>
      </c>
      <c r="J113" s="42"/>
    </row>
    <row r="114" spans="1:10" s="43" customFormat="1" ht="14.25" x14ac:dyDescent="0.2">
      <c r="A114" s="72">
        <v>402</v>
      </c>
      <c r="B114" s="79" t="s">
        <v>339</v>
      </c>
      <c r="C114" s="80" t="s">
        <v>340</v>
      </c>
      <c r="D114" s="80" t="s">
        <v>54</v>
      </c>
      <c r="E114" s="72">
        <v>402</v>
      </c>
      <c r="F114" s="46">
        <v>1.621</v>
      </c>
      <c r="G114" s="74">
        <v>3.4209999999999998</v>
      </c>
      <c r="H114" s="46">
        <f t="shared" si="12"/>
        <v>1.7999999999999998</v>
      </c>
      <c r="I114" s="47">
        <f t="shared" si="13"/>
        <v>47.383805904706229</v>
      </c>
      <c r="J114" s="42"/>
    </row>
    <row r="115" spans="1:10" s="43" customFormat="1" ht="14.25" x14ac:dyDescent="0.2">
      <c r="A115" s="72">
        <v>403</v>
      </c>
      <c r="B115" s="79" t="s">
        <v>339</v>
      </c>
      <c r="C115" s="80" t="s">
        <v>341</v>
      </c>
      <c r="D115" s="80" t="s">
        <v>342</v>
      </c>
      <c r="E115" s="72">
        <v>403</v>
      </c>
      <c r="F115" s="46">
        <v>1.462</v>
      </c>
      <c r="G115" s="74">
        <v>3.4009999999999998</v>
      </c>
      <c r="H115" s="46">
        <f t="shared" si="12"/>
        <v>1.9389999999999998</v>
      </c>
      <c r="I115" s="47">
        <f t="shared" si="13"/>
        <v>42.98735665980594</v>
      </c>
      <c r="J115" s="42"/>
    </row>
    <row r="116" spans="1:10" s="43" customFormat="1" ht="14.25" x14ac:dyDescent="0.2">
      <c r="A116" s="72">
        <v>404</v>
      </c>
      <c r="B116" s="79" t="s">
        <v>339</v>
      </c>
      <c r="C116" s="80" t="s">
        <v>81</v>
      </c>
      <c r="D116" s="80" t="s">
        <v>343</v>
      </c>
      <c r="E116" s="72">
        <v>404</v>
      </c>
      <c r="F116" s="46">
        <v>1.296</v>
      </c>
      <c r="G116" s="74">
        <v>3.3090000000000002</v>
      </c>
      <c r="H116" s="46">
        <f t="shared" si="12"/>
        <v>2.0129999999999999</v>
      </c>
      <c r="I116" s="47">
        <f t="shared" si="13"/>
        <v>39.165911151405261</v>
      </c>
      <c r="J116" s="42"/>
    </row>
    <row r="117" spans="1:10" s="43" customFormat="1" ht="14.25" x14ac:dyDescent="0.2">
      <c r="A117" s="72">
        <v>405</v>
      </c>
      <c r="B117" s="79" t="s">
        <v>339</v>
      </c>
      <c r="C117" s="80" t="s">
        <v>344</v>
      </c>
      <c r="D117" s="80" t="s">
        <v>345</v>
      </c>
      <c r="E117" s="72">
        <v>405</v>
      </c>
      <c r="F117" s="46">
        <v>1.262</v>
      </c>
      <c r="G117" s="74">
        <v>3.8130000000000002</v>
      </c>
      <c r="H117" s="46">
        <f t="shared" si="12"/>
        <v>2.5510000000000002</v>
      </c>
      <c r="I117" s="47">
        <f t="shared" si="13"/>
        <v>33.09729871492263</v>
      </c>
      <c r="J117" s="42"/>
    </row>
    <row r="118" spans="1:10" s="43" customFormat="1" ht="14.25" x14ac:dyDescent="0.2">
      <c r="A118" s="72">
        <v>406</v>
      </c>
      <c r="B118" s="79" t="s">
        <v>339</v>
      </c>
      <c r="C118" s="80" t="s">
        <v>55</v>
      </c>
      <c r="D118" s="80" t="s">
        <v>346</v>
      </c>
      <c r="E118" s="72">
        <v>406</v>
      </c>
      <c r="F118" s="46">
        <v>1.2470000000000001</v>
      </c>
      <c r="G118" s="74">
        <v>3.2770000000000001</v>
      </c>
      <c r="H118" s="46">
        <f t="shared" si="12"/>
        <v>2.0300000000000002</v>
      </c>
      <c r="I118" s="47">
        <f t="shared" si="13"/>
        <v>38.053097345132748</v>
      </c>
      <c r="J118" s="42"/>
    </row>
    <row r="119" spans="1:10" s="43" customFormat="1" ht="14.25" x14ac:dyDescent="0.2">
      <c r="A119" s="72">
        <v>407</v>
      </c>
      <c r="B119" s="79" t="s">
        <v>339</v>
      </c>
      <c r="C119" s="80" t="s">
        <v>347</v>
      </c>
      <c r="D119" s="80" t="s">
        <v>348</v>
      </c>
      <c r="E119" s="72">
        <v>407</v>
      </c>
      <c r="F119" s="46">
        <v>1.409</v>
      </c>
      <c r="G119" s="74">
        <v>3.343</v>
      </c>
      <c r="H119" s="46">
        <f t="shared" si="12"/>
        <v>1.9339999999999999</v>
      </c>
      <c r="I119" s="47">
        <f t="shared" si="13"/>
        <v>42.147771462758001</v>
      </c>
      <c r="J119" s="42"/>
    </row>
    <row r="120" spans="1:10" s="43" customFormat="1" ht="14.25" x14ac:dyDescent="0.2">
      <c r="A120" s="72">
        <v>408</v>
      </c>
      <c r="B120" s="79" t="s">
        <v>339</v>
      </c>
      <c r="C120" s="80" t="s">
        <v>349</v>
      </c>
      <c r="D120" s="80" t="s">
        <v>350</v>
      </c>
      <c r="E120" s="72">
        <v>408</v>
      </c>
      <c r="F120" s="46">
        <v>1.8919999999999999</v>
      </c>
      <c r="G120" s="74">
        <v>3.952</v>
      </c>
      <c r="H120" s="46">
        <f t="shared" si="12"/>
        <v>2.06</v>
      </c>
      <c r="I120" s="47">
        <f t="shared" si="13"/>
        <v>47.874493927125506</v>
      </c>
      <c r="J120" s="42"/>
    </row>
    <row r="121" spans="1:10" s="43" customFormat="1" ht="14.25" x14ac:dyDescent="0.2">
      <c r="A121" s="72">
        <v>409</v>
      </c>
      <c r="B121" s="79" t="s">
        <v>339</v>
      </c>
      <c r="C121" s="80" t="s">
        <v>351</v>
      </c>
      <c r="D121" s="80" t="s">
        <v>352</v>
      </c>
      <c r="E121" s="72">
        <v>409</v>
      </c>
      <c r="F121" s="46">
        <v>1.238</v>
      </c>
      <c r="G121" s="74">
        <v>2.859</v>
      </c>
      <c r="H121" s="46">
        <f t="shared" si="12"/>
        <v>1.621</v>
      </c>
      <c r="I121" s="47">
        <f t="shared" si="13"/>
        <v>43.301853795033232</v>
      </c>
      <c r="J121" s="42"/>
    </row>
    <row r="122" spans="1:10" s="43" customFormat="1" ht="14.25" x14ac:dyDescent="0.2">
      <c r="A122" s="72">
        <v>410</v>
      </c>
      <c r="B122" s="79" t="s">
        <v>339</v>
      </c>
      <c r="C122" s="80" t="s">
        <v>101</v>
      </c>
      <c r="D122" s="80" t="s">
        <v>353</v>
      </c>
      <c r="E122" s="72">
        <v>410</v>
      </c>
      <c r="F122" s="46">
        <v>1.5569999999999999</v>
      </c>
      <c r="G122" s="74">
        <v>3.8370000000000002</v>
      </c>
      <c r="H122" s="46">
        <f t="shared" si="12"/>
        <v>2.2800000000000002</v>
      </c>
      <c r="I122" s="47">
        <f t="shared" si="13"/>
        <v>40.578577013291628</v>
      </c>
      <c r="J122" s="42"/>
    </row>
    <row r="123" spans="1:10" s="43" customFormat="1" ht="14.25" x14ac:dyDescent="0.2">
      <c r="A123" s="72">
        <v>411</v>
      </c>
      <c r="B123" s="79" t="s">
        <v>339</v>
      </c>
      <c r="C123" s="80" t="s">
        <v>142</v>
      </c>
      <c r="D123" s="80" t="s">
        <v>169</v>
      </c>
      <c r="E123" s="72">
        <v>411</v>
      </c>
      <c r="F123" s="46">
        <v>1.3740000000000001</v>
      </c>
      <c r="G123" s="74">
        <v>3.1480000000000001</v>
      </c>
      <c r="H123" s="46">
        <f t="shared" si="12"/>
        <v>1.774</v>
      </c>
      <c r="I123" s="47">
        <f t="shared" si="13"/>
        <v>43.64675984752224</v>
      </c>
      <c r="J123" s="42"/>
    </row>
    <row r="124" spans="1:10" s="43" customFormat="1" ht="14.25" x14ac:dyDescent="0.2">
      <c r="A124" s="72">
        <v>412</v>
      </c>
      <c r="B124" s="79" t="s">
        <v>339</v>
      </c>
      <c r="C124" s="80" t="s">
        <v>354</v>
      </c>
      <c r="D124" s="80" t="s">
        <v>355</v>
      </c>
      <c r="E124" s="72">
        <v>412</v>
      </c>
      <c r="F124" s="46">
        <v>1.53</v>
      </c>
      <c r="G124" s="74">
        <v>3.9809999999999999</v>
      </c>
      <c r="H124" s="46">
        <f t="shared" si="12"/>
        <v>2.4509999999999996</v>
      </c>
      <c r="I124" s="47">
        <f t="shared" si="13"/>
        <v>38.432554634513941</v>
      </c>
      <c r="J124" s="42"/>
    </row>
    <row r="125" spans="1:10" s="43" customFormat="1" ht="14.25" x14ac:dyDescent="0.2">
      <c r="A125" s="72">
        <v>413</v>
      </c>
      <c r="B125" s="79" t="s">
        <v>339</v>
      </c>
      <c r="C125" s="80" t="s">
        <v>356</v>
      </c>
      <c r="D125" s="80" t="s">
        <v>357</v>
      </c>
      <c r="E125" s="72">
        <v>413</v>
      </c>
      <c r="F125" s="46">
        <v>1.754</v>
      </c>
      <c r="G125" s="74">
        <v>4.5819999999999999</v>
      </c>
      <c r="H125" s="46">
        <f t="shared" si="12"/>
        <v>2.8279999999999998</v>
      </c>
      <c r="I125" s="47">
        <f t="shared" si="13"/>
        <v>38.280226975120037</v>
      </c>
      <c r="J125" s="42"/>
    </row>
    <row r="126" spans="1:10" s="43" customFormat="1" ht="14.25" x14ac:dyDescent="0.2">
      <c r="A126" s="72">
        <v>414</v>
      </c>
      <c r="B126" s="79" t="s">
        <v>339</v>
      </c>
      <c r="C126" s="80" t="s">
        <v>154</v>
      </c>
      <c r="D126" s="80" t="s">
        <v>358</v>
      </c>
      <c r="E126" s="72">
        <v>414</v>
      </c>
      <c r="F126" s="46">
        <v>1.708</v>
      </c>
      <c r="G126" s="74">
        <v>4.258</v>
      </c>
      <c r="H126" s="46">
        <f t="shared" si="12"/>
        <v>2.5499999999999998</v>
      </c>
      <c r="I126" s="47">
        <f t="shared" si="13"/>
        <v>40.112728980742126</v>
      </c>
      <c r="J126" s="42"/>
    </row>
    <row r="127" spans="1:10" s="43" customFormat="1" ht="14.25" x14ac:dyDescent="0.2">
      <c r="A127" s="72">
        <v>415</v>
      </c>
      <c r="B127" s="79" t="s">
        <v>339</v>
      </c>
      <c r="C127" s="80" t="s">
        <v>359</v>
      </c>
      <c r="D127" s="80" t="s">
        <v>360</v>
      </c>
      <c r="E127" s="72">
        <v>415</v>
      </c>
      <c r="F127" s="46">
        <v>1.34</v>
      </c>
      <c r="G127" s="74">
        <v>3.3170000000000002</v>
      </c>
      <c r="H127" s="46">
        <f t="shared" si="12"/>
        <v>1.9770000000000001</v>
      </c>
      <c r="I127" s="47">
        <f t="shared" si="13"/>
        <v>40.397949954778419</v>
      </c>
      <c r="J127" s="42"/>
    </row>
    <row r="128" spans="1:10" s="43" customFormat="1" ht="14.25" x14ac:dyDescent="0.2">
      <c r="A128" s="72">
        <v>416</v>
      </c>
      <c r="B128" s="79" t="s">
        <v>339</v>
      </c>
      <c r="C128" s="80" t="s">
        <v>113</v>
      </c>
      <c r="D128" s="80" t="s">
        <v>286</v>
      </c>
      <c r="E128" s="72">
        <v>416</v>
      </c>
      <c r="F128" s="46">
        <v>1.5369999999999999</v>
      </c>
      <c r="G128" s="74">
        <v>3.52</v>
      </c>
      <c r="H128" s="46">
        <f t="shared" si="12"/>
        <v>1.9830000000000001</v>
      </c>
      <c r="I128" s="47">
        <f t="shared" si="13"/>
        <v>43.664772727272727</v>
      </c>
      <c r="J128" s="42"/>
    </row>
    <row r="129" spans="1:10" s="43" customFormat="1" ht="14.25" x14ac:dyDescent="0.2">
      <c r="A129" s="72">
        <v>417</v>
      </c>
      <c r="B129" s="79" t="s">
        <v>339</v>
      </c>
      <c r="C129" s="80" t="s">
        <v>361</v>
      </c>
      <c r="D129" s="80" t="s">
        <v>362</v>
      </c>
      <c r="E129" s="72">
        <v>417</v>
      </c>
      <c r="F129" s="46">
        <v>1.502</v>
      </c>
      <c r="G129" s="74">
        <v>3.3260000000000001</v>
      </c>
      <c r="H129" s="46">
        <f t="shared" si="12"/>
        <v>1.8240000000000001</v>
      </c>
      <c r="I129" s="47">
        <f t="shared" si="13"/>
        <v>45.159350571256759</v>
      </c>
      <c r="J129" s="42"/>
    </row>
    <row r="130" spans="1:10" s="43" customFormat="1" ht="14.25" x14ac:dyDescent="0.2">
      <c r="A130" s="72">
        <v>418</v>
      </c>
      <c r="B130" s="79" t="s">
        <v>339</v>
      </c>
      <c r="C130" s="80" t="s">
        <v>363</v>
      </c>
      <c r="D130" s="80" t="s">
        <v>364</v>
      </c>
      <c r="E130" s="72">
        <v>418</v>
      </c>
      <c r="F130" s="46">
        <v>1.653</v>
      </c>
      <c r="G130" s="74">
        <v>3.3660000000000001</v>
      </c>
      <c r="H130" s="46">
        <f t="shared" si="12"/>
        <v>1.7130000000000001</v>
      </c>
      <c r="I130" s="47">
        <f t="shared" si="13"/>
        <v>49.10873440285205</v>
      </c>
      <c r="J130" s="42"/>
    </row>
    <row r="131" spans="1:10" s="43" customFormat="1" ht="14.25" x14ac:dyDescent="0.2">
      <c r="A131" s="72">
        <v>419</v>
      </c>
      <c r="B131" s="79" t="s">
        <v>339</v>
      </c>
      <c r="C131" s="80" t="s">
        <v>365</v>
      </c>
      <c r="D131" s="80" t="s">
        <v>366</v>
      </c>
      <c r="E131" s="72">
        <v>419</v>
      </c>
      <c r="F131" s="46">
        <v>1.859</v>
      </c>
      <c r="G131" s="74">
        <v>3.7909999999999999</v>
      </c>
      <c r="H131" s="46">
        <f t="shared" si="12"/>
        <v>1.9319999999999999</v>
      </c>
      <c r="I131" s="47">
        <f t="shared" si="13"/>
        <v>49.037193352677392</v>
      </c>
      <c r="J131" s="42"/>
    </row>
    <row r="132" spans="1:10" s="43" customFormat="1" ht="14.25" x14ac:dyDescent="0.2">
      <c r="A132" s="72">
        <v>420</v>
      </c>
      <c r="B132" s="79" t="s">
        <v>339</v>
      </c>
      <c r="C132" s="80" t="s">
        <v>81</v>
      </c>
      <c r="D132" s="80" t="s">
        <v>367</v>
      </c>
      <c r="E132" s="72">
        <v>420</v>
      </c>
      <c r="F132" s="46">
        <v>1.804</v>
      </c>
      <c r="G132" s="74">
        <v>4.0780000000000003</v>
      </c>
      <c r="H132" s="46">
        <f t="shared" si="12"/>
        <v>2.274</v>
      </c>
      <c r="I132" s="47">
        <f t="shared" si="13"/>
        <v>44.237371260421774</v>
      </c>
      <c r="J132" s="42"/>
    </row>
    <row r="133" spans="1:10" s="43" customFormat="1" ht="14.25" x14ac:dyDescent="0.2">
      <c r="A133" s="72">
        <v>421</v>
      </c>
      <c r="B133" s="79" t="s">
        <v>339</v>
      </c>
      <c r="C133" s="80" t="s">
        <v>59</v>
      </c>
      <c r="D133" s="80" t="s">
        <v>368</v>
      </c>
      <c r="E133" s="72">
        <v>421</v>
      </c>
      <c r="F133" s="46">
        <v>1.466</v>
      </c>
      <c r="G133" s="74">
        <v>3.5529999999999999</v>
      </c>
      <c r="H133" s="46">
        <f t="shared" si="12"/>
        <v>2.0869999999999997</v>
      </c>
      <c r="I133" s="47">
        <f t="shared" si="13"/>
        <v>41.260906276386152</v>
      </c>
      <c r="J133" s="42"/>
    </row>
    <row r="134" spans="1:10" s="43" customFormat="1" ht="14.25" x14ac:dyDescent="0.2">
      <c r="A134" s="72">
        <v>422</v>
      </c>
      <c r="B134" s="79" t="s">
        <v>339</v>
      </c>
      <c r="C134" s="80" t="s">
        <v>369</v>
      </c>
      <c r="D134" s="80" t="s">
        <v>293</v>
      </c>
      <c r="E134" s="72">
        <v>422</v>
      </c>
      <c r="F134" s="46">
        <v>1.91</v>
      </c>
      <c r="G134" s="74">
        <v>3.4820000000000002</v>
      </c>
      <c r="H134" s="46">
        <f t="shared" si="12"/>
        <v>1.5720000000000003</v>
      </c>
      <c r="I134" s="47">
        <f t="shared" si="13"/>
        <v>54.853532452613443</v>
      </c>
      <c r="J134" s="42"/>
    </row>
    <row r="135" spans="1:10" s="43" customFormat="1" ht="14.25" x14ac:dyDescent="0.2">
      <c r="A135" s="72">
        <v>423</v>
      </c>
      <c r="B135" s="79" t="s">
        <v>339</v>
      </c>
      <c r="C135" s="80" t="s">
        <v>170</v>
      </c>
      <c r="D135" s="80" t="s">
        <v>171</v>
      </c>
      <c r="E135" s="72">
        <v>423</v>
      </c>
      <c r="F135" s="46">
        <v>1.661</v>
      </c>
      <c r="G135" s="74">
        <v>4.2530000000000001</v>
      </c>
      <c r="H135" s="46">
        <f t="shared" si="12"/>
        <v>2.5920000000000001</v>
      </c>
      <c r="I135" s="47">
        <f t="shared" si="13"/>
        <v>39.054784857747471</v>
      </c>
      <c r="J135" s="42"/>
    </row>
    <row r="136" spans="1:10" s="43" customFormat="1" ht="14.25" x14ac:dyDescent="0.2">
      <c r="A136" s="72">
        <v>424</v>
      </c>
      <c r="B136" s="79" t="s">
        <v>339</v>
      </c>
      <c r="C136" s="80" t="s">
        <v>199</v>
      </c>
      <c r="D136" s="80" t="s">
        <v>370</v>
      </c>
      <c r="E136" s="72">
        <v>424</v>
      </c>
      <c r="F136" s="46">
        <v>1.411</v>
      </c>
      <c r="G136" s="74">
        <v>3.161</v>
      </c>
      <c r="H136" s="46">
        <f t="shared" si="12"/>
        <v>1.75</v>
      </c>
      <c r="I136" s="47">
        <f t="shared" si="13"/>
        <v>44.637772856690923</v>
      </c>
      <c r="J136" s="42"/>
    </row>
    <row r="137" spans="1:10" s="43" customFormat="1" ht="14.25" x14ac:dyDescent="0.2">
      <c r="A137" s="72">
        <v>425</v>
      </c>
      <c r="B137" s="79" t="s">
        <v>339</v>
      </c>
      <c r="C137" s="80" t="s">
        <v>371</v>
      </c>
      <c r="D137" s="80" t="s">
        <v>372</v>
      </c>
      <c r="E137" s="72">
        <v>425</v>
      </c>
      <c r="F137" s="46">
        <v>1.6359999999999999</v>
      </c>
      <c r="G137" s="74">
        <v>3.4550000000000001</v>
      </c>
      <c r="H137" s="46">
        <f t="shared" si="12"/>
        <v>1.8190000000000002</v>
      </c>
      <c r="I137" s="47">
        <f t="shared" si="13"/>
        <v>47.351664254703323</v>
      </c>
      <c r="J137" s="42"/>
    </row>
    <row r="138" spans="1:10" s="43" customFormat="1" ht="14.25" x14ac:dyDescent="0.2">
      <c r="A138" s="72">
        <v>426</v>
      </c>
      <c r="B138" s="79" t="s">
        <v>339</v>
      </c>
      <c r="C138" s="80" t="s">
        <v>260</v>
      </c>
      <c r="D138" s="80" t="s">
        <v>335</v>
      </c>
      <c r="E138" s="72">
        <v>426</v>
      </c>
      <c r="F138" s="46">
        <v>1.6519999999999999</v>
      </c>
      <c r="G138" s="74">
        <v>3.867</v>
      </c>
      <c r="H138" s="46">
        <f t="shared" si="12"/>
        <v>2.2149999999999999</v>
      </c>
      <c r="I138" s="47">
        <f t="shared" si="13"/>
        <v>42.72045513317817</v>
      </c>
      <c r="J138" s="42"/>
    </row>
    <row r="139" spans="1:10" s="43" customFormat="1" ht="14.25" x14ac:dyDescent="0.2">
      <c r="A139" s="72">
        <v>427</v>
      </c>
      <c r="B139" s="79" t="s">
        <v>339</v>
      </c>
      <c r="C139" s="80" t="s">
        <v>99</v>
      </c>
      <c r="D139" s="80" t="s">
        <v>100</v>
      </c>
      <c r="E139" s="72">
        <v>427</v>
      </c>
      <c r="F139" s="46">
        <v>1.698</v>
      </c>
      <c r="G139" s="74">
        <v>3.44</v>
      </c>
      <c r="H139" s="46">
        <f t="shared" si="12"/>
        <v>1.742</v>
      </c>
      <c r="I139" s="47">
        <f t="shared" si="13"/>
        <v>49.360465116279066</v>
      </c>
      <c r="J139" s="42"/>
    </row>
    <row r="140" spans="1:10" s="43" customFormat="1" ht="14.25" x14ac:dyDescent="0.2">
      <c r="A140" s="72">
        <v>428</v>
      </c>
      <c r="B140" s="79" t="s">
        <v>339</v>
      </c>
      <c r="C140" s="80" t="s">
        <v>373</v>
      </c>
      <c r="D140" s="80" t="s">
        <v>374</v>
      </c>
      <c r="E140" s="72">
        <v>428</v>
      </c>
      <c r="F140" s="46">
        <v>1.7549999999999999</v>
      </c>
      <c r="G140" s="74">
        <v>3.7429999999999999</v>
      </c>
      <c r="H140" s="46">
        <f t="shared" si="12"/>
        <v>1.988</v>
      </c>
      <c r="I140" s="47">
        <f t="shared" si="13"/>
        <v>46.887523376970343</v>
      </c>
      <c r="J140" s="42"/>
    </row>
    <row r="141" spans="1:10" s="43" customFormat="1" ht="14.25" x14ac:dyDescent="0.2">
      <c r="A141" s="72">
        <v>429</v>
      </c>
      <c r="B141" s="79" t="s">
        <v>375</v>
      </c>
      <c r="C141" s="80" t="s">
        <v>376</v>
      </c>
      <c r="D141" s="80" t="s">
        <v>377</v>
      </c>
      <c r="E141" s="72">
        <v>429</v>
      </c>
      <c r="F141" s="46">
        <v>1.355</v>
      </c>
      <c r="G141" s="74">
        <v>3.4910000000000001</v>
      </c>
      <c r="H141" s="46">
        <f t="shared" si="12"/>
        <v>2.1360000000000001</v>
      </c>
      <c r="I141" s="47">
        <f t="shared" si="13"/>
        <v>38.814093382984815</v>
      </c>
      <c r="J141" s="42"/>
    </row>
    <row r="142" spans="1:10" s="43" customFormat="1" ht="14.25" x14ac:dyDescent="0.2">
      <c r="A142" s="72">
        <v>430</v>
      </c>
      <c r="B142" s="79" t="s">
        <v>375</v>
      </c>
      <c r="C142" s="80" t="s">
        <v>378</v>
      </c>
      <c r="D142" s="80" t="s">
        <v>377</v>
      </c>
      <c r="E142" s="72">
        <v>430</v>
      </c>
      <c r="F142" s="46">
        <v>1.8660000000000001</v>
      </c>
      <c r="G142" s="74">
        <v>4.2080000000000002</v>
      </c>
      <c r="H142" s="46">
        <f t="shared" si="12"/>
        <v>2.3420000000000001</v>
      </c>
      <c r="I142" s="47">
        <f t="shared" si="13"/>
        <v>44.344106463878333</v>
      </c>
      <c r="J142" s="42"/>
    </row>
    <row r="143" spans="1:10" s="43" customFormat="1" ht="14.25" x14ac:dyDescent="0.2">
      <c r="A143" s="72">
        <v>431</v>
      </c>
      <c r="B143" s="79" t="s">
        <v>375</v>
      </c>
      <c r="C143" s="80" t="s">
        <v>379</v>
      </c>
      <c r="D143" s="80" t="s">
        <v>380</v>
      </c>
      <c r="E143" s="72">
        <v>431</v>
      </c>
      <c r="F143" s="46">
        <v>1.976</v>
      </c>
      <c r="G143" s="74">
        <v>3.7690000000000001</v>
      </c>
      <c r="H143" s="46">
        <f t="shared" si="12"/>
        <v>1.7930000000000001</v>
      </c>
      <c r="I143" s="47">
        <f t="shared" si="13"/>
        <v>52.427699655080914</v>
      </c>
      <c r="J143" s="42"/>
    </row>
    <row r="144" spans="1:10" s="43" customFormat="1" ht="14.25" x14ac:dyDescent="0.2">
      <c r="A144" s="72">
        <v>432</v>
      </c>
      <c r="B144" s="79" t="s">
        <v>375</v>
      </c>
      <c r="C144" s="80" t="s">
        <v>381</v>
      </c>
      <c r="D144" s="80" t="s">
        <v>382</v>
      </c>
      <c r="E144" s="72">
        <v>432</v>
      </c>
      <c r="F144" s="46">
        <v>1.5840000000000001</v>
      </c>
      <c r="G144" s="74">
        <v>3.85</v>
      </c>
      <c r="H144" s="46">
        <f t="shared" si="12"/>
        <v>2.266</v>
      </c>
      <c r="I144" s="47">
        <f t="shared" si="13"/>
        <v>41.142857142857139</v>
      </c>
      <c r="J144" s="42"/>
    </row>
    <row r="145" spans="1:10" s="43" customFormat="1" ht="14.25" x14ac:dyDescent="0.2">
      <c r="A145" s="72">
        <v>433</v>
      </c>
      <c r="B145" s="79" t="s">
        <v>375</v>
      </c>
      <c r="C145" s="80" t="s">
        <v>75</v>
      </c>
      <c r="D145" s="80" t="s">
        <v>383</v>
      </c>
      <c r="E145" s="72">
        <v>433</v>
      </c>
      <c r="F145" s="46">
        <v>1.548</v>
      </c>
      <c r="G145" s="74">
        <v>4.2060000000000004</v>
      </c>
      <c r="H145" s="46">
        <f t="shared" si="12"/>
        <v>2.6580000000000004</v>
      </c>
      <c r="I145" s="47">
        <f t="shared" si="13"/>
        <v>36.804564907275314</v>
      </c>
      <c r="J145" s="42"/>
    </row>
    <row r="146" spans="1:10" s="43" customFormat="1" ht="14.25" x14ac:dyDescent="0.2">
      <c r="A146" s="72">
        <v>434</v>
      </c>
      <c r="B146" s="79" t="s">
        <v>375</v>
      </c>
      <c r="C146" s="80" t="s">
        <v>102</v>
      </c>
      <c r="D146" s="80" t="s">
        <v>103</v>
      </c>
      <c r="E146" s="72">
        <v>434</v>
      </c>
      <c r="F146" s="46">
        <v>1.4330000000000001</v>
      </c>
      <c r="G146" s="74">
        <v>3.1890000000000001</v>
      </c>
      <c r="H146" s="46">
        <f t="shared" si="12"/>
        <v>1.756</v>
      </c>
      <c r="I146" s="47">
        <f t="shared" si="13"/>
        <v>44.9357165255566</v>
      </c>
      <c r="J146" s="42"/>
    </row>
    <row r="147" spans="1:10" s="43" customFormat="1" ht="14.25" x14ac:dyDescent="0.2">
      <c r="A147" s="72">
        <v>435</v>
      </c>
      <c r="B147" s="79" t="s">
        <v>375</v>
      </c>
      <c r="C147" s="80" t="s">
        <v>384</v>
      </c>
      <c r="D147" s="80" t="s">
        <v>385</v>
      </c>
      <c r="E147" s="72">
        <v>435</v>
      </c>
      <c r="F147" s="46">
        <v>1.7789999999999999</v>
      </c>
      <c r="G147" s="74">
        <v>3.7050000000000001</v>
      </c>
      <c r="H147" s="46">
        <f t="shared" si="12"/>
        <v>1.9260000000000002</v>
      </c>
      <c r="I147" s="47">
        <f t="shared" si="13"/>
        <v>48.016194331983804</v>
      </c>
      <c r="J147" s="42"/>
    </row>
    <row r="148" spans="1:10" s="43" customFormat="1" ht="14.25" x14ac:dyDescent="0.2">
      <c r="A148" s="72">
        <v>436</v>
      </c>
      <c r="B148" s="79" t="s">
        <v>375</v>
      </c>
      <c r="C148" s="82" t="s">
        <v>386</v>
      </c>
      <c r="D148" s="82" t="s">
        <v>387</v>
      </c>
      <c r="E148" s="72">
        <v>436</v>
      </c>
      <c r="F148" s="46">
        <v>1.994</v>
      </c>
      <c r="G148" s="74">
        <v>4.7030000000000003</v>
      </c>
      <c r="H148" s="46">
        <f t="shared" si="12"/>
        <v>2.7090000000000005</v>
      </c>
      <c r="I148" s="47">
        <f t="shared" si="13"/>
        <v>42.398469062300656</v>
      </c>
      <c r="J148" s="42"/>
    </row>
    <row r="149" spans="1:10" s="43" customFormat="1" ht="14.25" x14ac:dyDescent="0.2">
      <c r="A149" s="72">
        <v>437</v>
      </c>
      <c r="B149" s="79" t="s">
        <v>375</v>
      </c>
      <c r="C149" s="80" t="s">
        <v>388</v>
      </c>
      <c r="D149" s="80" t="s">
        <v>389</v>
      </c>
      <c r="E149" s="72">
        <v>437</v>
      </c>
      <c r="F149" s="46">
        <v>1.7430000000000001</v>
      </c>
      <c r="G149" s="74">
        <v>3.5790000000000002</v>
      </c>
      <c r="H149" s="46">
        <f t="shared" si="12"/>
        <v>1.8360000000000001</v>
      </c>
      <c r="I149" s="47">
        <f t="shared" si="13"/>
        <v>48.700754400670576</v>
      </c>
      <c r="J149" s="42"/>
    </row>
    <row r="150" spans="1:10" s="43" customFormat="1" ht="14.25" x14ac:dyDescent="0.2">
      <c r="A150" s="72">
        <v>438</v>
      </c>
      <c r="B150" s="79" t="s">
        <v>375</v>
      </c>
      <c r="C150" s="80" t="s">
        <v>390</v>
      </c>
      <c r="D150" s="80" t="s">
        <v>391</v>
      </c>
      <c r="E150" s="72">
        <v>438</v>
      </c>
      <c r="F150" s="46">
        <v>1.732</v>
      </c>
      <c r="G150" s="74">
        <v>3.38</v>
      </c>
      <c r="H150" s="46">
        <f t="shared" si="12"/>
        <v>1.6479999999999999</v>
      </c>
      <c r="I150" s="47">
        <f t="shared" si="13"/>
        <v>51.242603550295861</v>
      </c>
      <c r="J150" s="42"/>
    </row>
    <row r="151" spans="1:10" s="43" customFormat="1" ht="14.25" x14ac:dyDescent="0.2">
      <c r="A151" s="72">
        <v>439</v>
      </c>
      <c r="B151" s="79" t="s">
        <v>375</v>
      </c>
      <c r="C151" s="80" t="s">
        <v>83</v>
      </c>
      <c r="D151" s="80" t="s">
        <v>392</v>
      </c>
      <c r="E151" s="72">
        <v>439</v>
      </c>
      <c r="F151" s="46">
        <v>1.599</v>
      </c>
      <c r="G151" s="74">
        <v>3.585</v>
      </c>
      <c r="H151" s="46">
        <f t="shared" si="12"/>
        <v>1.986</v>
      </c>
      <c r="I151" s="47">
        <f t="shared" si="13"/>
        <v>44.602510460251047</v>
      </c>
      <c r="J151" s="42"/>
    </row>
    <row r="152" spans="1:10" s="43" customFormat="1" ht="14.25" x14ac:dyDescent="0.2">
      <c r="A152" s="72">
        <v>440</v>
      </c>
      <c r="B152" s="79" t="s">
        <v>375</v>
      </c>
      <c r="C152" s="80" t="s">
        <v>393</v>
      </c>
      <c r="D152" s="80" t="s">
        <v>394</v>
      </c>
      <c r="E152" s="72">
        <v>440</v>
      </c>
      <c r="F152" s="46">
        <v>1.601</v>
      </c>
      <c r="G152" s="74">
        <v>3.5619999999999998</v>
      </c>
      <c r="H152" s="46">
        <f t="shared" si="12"/>
        <v>1.9609999999999999</v>
      </c>
      <c r="I152" s="47">
        <f t="shared" si="13"/>
        <v>44.946659180235827</v>
      </c>
      <c r="J152" s="42"/>
    </row>
    <row r="153" spans="1:10" s="43" customFormat="1" ht="14.25" x14ac:dyDescent="0.2">
      <c r="A153" s="72">
        <v>441</v>
      </c>
      <c r="B153" s="79" t="s">
        <v>375</v>
      </c>
      <c r="C153" s="80" t="s">
        <v>395</v>
      </c>
      <c r="D153" s="80" t="s">
        <v>396</v>
      </c>
      <c r="E153" s="72">
        <v>441</v>
      </c>
      <c r="F153" s="46">
        <v>1.081</v>
      </c>
      <c r="G153" s="74">
        <v>3.2090000000000001</v>
      </c>
      <c r="H153" s="46">
        <f t="shared" si="12"/>
        <v>2.1280000000000001</v>
      </c>
      <c r="I153" s="47">
        <f t="shared" si="13"/>
        <v>33.686506699906509</v>
      </c>
      <c r="J153" s="42"/>
    </row>
    <row r="154" spans="1:10" s="43" customFormat="1" ht="14.25" x14ac:dyDescent="0.2">
      <c r="A154" s="72">
        <v>442</v>
      </c>
      <c r="B154" s="79" t="s">
        <v>375</v>
      </c>
      <c r="C154" s="80" t="s">
        <v>397</v>
      </c>
      <c r="D154" s="80" t="s">
        <v>398</v>
      </c>
      <c r="E154" s="72">
        <v>442</v>
      </c>
      <c r="F154" s="46">
        <v>1.536</v>
      </c>
      <c r="G154" s="74">
        <v>3.431</v>
      </c>
      <c r="H154" s="46">
        <f t="shared" si="12"/>
        <v>1.895</v>
      </c>
      <c r="I154" s="47">
        <f t="shared" si="13"/>
        <v>44.768289128533958</v>
      </c>
      <c r="J154" s="42"/>
    </row>
    <row r="155" spans="1:10" s="43" customFormat="1" ht="14.25" x14ac:dyDescent="0.2">
      <c r="A155" s="72">
        <v>443</v>
      </c>
      <c r="B155" s="79" t="s">
        <v>375</v>
      </c>
      <c r="C155" s="80" t="s">
        <v>399</v>
      </c>
      <c r="D155" s="80" t="s">
        <v>353</v>
      </c>
      <c r="E155" s="72">
        <v>443</v>
      </c>
      <c r="F155" s="46">
        <v>1.645</v>
      </c>
      <c r="G155" s="74">
        <v>3.5129999999999999</v>
      </c>
      <c r="H155" s="46">
        <f t="shared" si="12"/>
        <v>1.8679999999999999</v>
      </c>
      <c r="I155" s="47">
        <f t="shared" si="13"/>
        <v>46.826074580130943</v>
      </c>
      <c r="J155" s="42"/>
    </row>
    <row r="156" spans="1:10" s="43" customFormat="1" ht="14.25" x14ac:dyDescent="0.2">
      <c r="A156" s="72">
        <v>444</v>
      </c>
      <c r="B156" s="79" t="s">
        <v>375</v>
      </c>
      <c r="C156" s="80" t="s">
        <v>400</v>
      </c>
      <c r="D156" s="80" t="s">
        <v>401</v>
      </c>
      <c r="E156" s="72">
        <v>444</v>
      </c>
      <c r="F156" s="46">
        <v>1.784</v>
      </c>
      <c r="G156" s="74">
        <v>3.6219999999999999</v>
      </c>
      <c r="H156" s="46">
        <f t="shared" si="12"/>
        <v>1.8379999999999999</v>
      </c>
      <c r="I156" s="47">
        <f t="shared" si="13"/>
        <v>49.254555494202101</v>
      </c>
      <c r="J156" s="42"/>
    </row>
    <row r="157" spans="1:10" s="43" customFormat="1" ht="14.25" x14ac:dyDescent="0.2">
      <c r="A157" s="72">
        <v>445</v>
      </c>
      <c r="B157" s="79" t="s">
        <v>375</v>
      </c>
      <c r="C157" s="80" t="s">
        <v>179</v>
      </c>
      <c r="D157" s="80" t="s">
        <v>180</v>
      </c>
      <c r="E157" s="72">
        <v>445</v>
      </c>
      <c r="F157" s="46">
        <v>1.3660000000000001</v>
      </c>
      <c r="G157" s="74">
        <v>3.37</v>
      </c>
      <c r="H157" s="46">
        <f t="shared" si="12"/>
        <v>2.004</v>
      </c>
      <c r="I157" s="47">
        <f t="shared" si="13"/>
        <v>40.534124629080118</v>
      </c>
      <c r="J157" s="42"/>
    </row>
    <row r="158" spans="1:10" s="43" customFormat="1" ht="14.25" x14ac:dyDescent="0.2">
      <c r="A158" s="72">
        <v>446</v>
      </c>
      <c r="B158" s="79" t="s">
        <v>375</v>
      </c>
      <c r="C158" s="80" t="s">
        <v>402</v>
      </c>
      <c r="D158" s="80" t="s">
        <v>111</v>
      </c>
      <c r="E158" s="72">
        <v>446</v>
      </c>
      <c r="F158" s="46">
        <v>1.8149999999999999</v>
      </c>
      <c r="G158" s="74">
        <v>3.673</v>
      </c>
      <c r="H158" s="46">
        <f t="shared" si="12"/>
        <v>1.8580000000000001</v>
      </c>
      <c r="I158" s="47">
        <f t="shared" si="13"/>
        <v>49.414647427171246</v>
      </c>
      <c r="J158" s="42"/>
    </row>
    <row r="159" spans="1:10" s="43" customFormat="1" ht="14.25" x14ac:dyDescent="0.2">
      <c r="A159" s="72">
        <v>447</v>
      </c>
      <c r="B159" s="79" t="s">
        <v>375</v>
      </c>
      <c r="C159" s="82" t="s">
        <v>403</v>
      </c>
      <c r="D159" s="82" t="s">
        <v>404</v>
      </c>
      <c r="E159" s="72">
        <v>447</v>
      </c>
      <c r="F159" s="46">
        <v>1.889</v>
      </c>
      <c r="G159" s="74">
        <v>3.754</v>
      </c>
      <c r="H159" s="46">
        <f t="shared" si="12"/>
        <v>1.865</v>
      </c>
      <c r="I159" s="47">
        <f t="shared" si="13"/>
        <v>50.319659030367603</v>
      </c>
      <c r="J159" s="42"/>
    </row>
    <row r="160" spans="1:10" s="43" customFormat="1" ht="14.25" x14ac:dyDescent="0.2">
      <c r="A160" s="72">
        <v>448</v>
      </c>
      <c r="B160" s="79" t="s">
        <v>375</v>
      </c>
      <c r="C160" s="80" t="s">
        <v>405</v>
      </c>
      <c r="D160" s="80" t="s">
        <v>126</v>
      </c>
      <c r="E160" s="72">
        <v>448</v>
      </c>
      <c r="F160" s="46">
        <v>1.6120000000000001</v>
      </c>
      <c r="G160" s="74">
        <v>3.86</v>
      </c>
      <c r="H160" s="46">
        <f t="shared" si="12"/>
        <v>2.2479999999999998</v>
      </c>
      <c r="I160" s="47">
        <f t="shared" si="13"/>
        <v>41.761658031088089</v>
      </c>
      <c r="J160" s="42"/>
    </row>
    <row r="161" spans="1:10" s="43" customFormat="1" ht="14.25" x14ac:dyDescent="0.2">
      <c r="A161" s="72">
        <v>449</v>
      </c>
      <c r="B161" s="79" t="s">
        <v>375</v>
      </c>
      <c r="C161" s="80" t="s">
        <v>90</v>
      </c>
      <c r="D161" s="80" t="s">
        <v>127</v>
      </c>
      <c r="E161" s="72">
        <v>449</v>
      </c>
      <c r="F161" s="46">
        <v>1.3420000000000001</v>
      </c>
      <c r="G161" s="74">
        <v>3.113</v>
      </c>
      <c r="H161" s="46">
        <f t="shared" si="12"/>
        <v>1.7709999999999999</v>
      </c>
      <c r="I161" s="47">
        <f t="shared" si="13"/>
        <v>43.109540636042404</v>
      </c>
      <c r="J161" s="42"/>
    </row>
    <row r="162" spans="1:10" s="43" customFormat="1" ht="14.25" x14ac:dyDescent="0.2">
      <c r="A162" s="72">
        <v>450</v>
      </c>
      <c r="B162" s="79" t="s">
        <v>375</v>
      </c>
      <c r="C162" s="80" t="s">
        <v>406</v>
      </c>
      <c r="D162" s="80" t="s">
        <v>407</v>
      </c>
      <c r="E162" s="72">
        <v>450</v>
      </c>
      <c r="F162" s="46">
        <v>1.5489999999999999</v>
      </c>
      <c r="G162" s="74">
        <v>3.2149999999999999</v>
      </c>
      <c r="H162" s="46">
        <f t="shared" ref="H162:H225" si="14">G162-F162</f>
        <v>1.6659999999999999</v>
      </c>
      <c r="I162" s="47">
        <f t="shared" ref="I162:I225" si="15">F162/G162*100</f>
        <v>48.180404354587871</v>
      </c>
      <c r="J162" s="42"/>
    </row>
    <row r="163" spans="1:10" s="43" customFormat="1" ht="14.25" x14ac:dyDescent="0.2">
      <c r="A163" s="72">
        <v>451</v>
      </c>
      <c r="B163" s="79" t="s">
        <v>375</v>
      </c>
      <c r="C163" s="80" t="s">
        <v>408</v>
      </c>
      <c r="D163" s="80" t="s">
        <v>409</v>
      </c>
      <c r="E163" s="72">
        <v>451</v>
      </c>
      <c r="F163" s="46">
        <v>1.8080000000000001</v>
      </c>
      <c r="G163" s="74">
        <v>3.153</v>
      </c>
      <c r="H163" s="46">
        <f t="shared" si="14"/>
        <v>1.345</v>
      </c>
      <c r="I163" s="47">
        <f t="shared" si="15"/>
        <v>57.342213764668571</v>
      </c>
      <c r="J163" s="42"/>
    </row>
    <row r="164" spans="1:10" s="43" customFormat="1" ht="14.25" x14ac:dyDescent="0.2">
      <c r="A164" s="72">
        <v>452</v>
      </c>
      <c r="B164" s="79" t="s">
        <v>375</v>
      </c>
      <c r="C164" s="80" t="s">
        <v>129</v>
      </c>
      <c r="D164" s="80" t="s">
        <v>130</v>
      </c>
      <c r="E164" s="72">
        <v>452</v>
      </c>
      <c r="F164" s="46">
        <v>1.4410000000000001</v>
      </c>
      <c r="G164" s="74">
        <v>3.1389999999999998</v>
      </c>
      <c r="H164" s="46">
        <f t="shared" si="14"/>
        <v>1.6979999999999997</v>
      </c>
      <c r="I164" s="47">
        <f t="shared" si="15"/>
        <v>45.906339598598286</v>
      </c>
      <c r="J164" s="42"/>
    </row>
    <row r="165" spans="1:10" s="43" customFormat="1" ht="14.25" x14ac:dyDescent="0.2">
      <c r="A165" s="72">
        <v>453</v>
      </c>
      <c r="B165" s="79" t="s">
        <v>375</v>
      </c>
      <c r="C165" s="80" t="s">
        <v>410</v>
      </c>
      <c r="D165" s="80" t="s">
        <v>411</v>
      </c>
      <c r="E165" s="72">
        <v>453</v>
      </c>
      <c r="F165" s="46">
        <v>1.96</v>
      </c>
      <c r="G165" s="74">
        <v>3.9340000000000002</v>
      </c>
      <c r="H165" s="46">
        <f t="shared" si="14"/>
        <v>1.9740000000000002</v>
      </c>
      <c r="I165" s="47">
        <f t="shared" si="15"/>
        <v>49.822064056939496</v>
      </c>
      <c r="J165" s="42"/>
    </row>
    <row r="166" spans="1:10" s="43" customFormat="1" ht="14.25" x14ac:dyDescent="0.2">
      <c r="A166" s="72">
        <v>454</v>
      </c>
      <c r="B166" s="79" t="s">
        <v>375</v>
      </c>
      <c r="C166" s="80" t="s">
        <v>412</v>
      </c>
      <c r="D166" s="80" t="s">
        <v>413</v>
      </c>
      <c r="E166" s="72">
        <v>454</v>
      </c>
      <c r="F166" s="46">
        <v>1.194</v>
      </c>
      <c r="G166" s="74">
        <v>3.202</v>
      </c>
      <c r="H166" s="46">
        <f t="shared" si="14"/>
        <v>2.008</v>
      </c>
      <c r="I166" s="47">
        <f t="shared" si="15"/>
        <v>37.289194253591504</v>
      </c>
      <c r="J166" s="42"/>
    </row>
    <row r="167" spans="1:10" s="43" customFormat="1" ht="14.25" x14ac:dyDescent="0.2">
      <c r="A167" s="72">
        <v>455</v>
      </c>
      <c r="B167" s="79" t="s">
        <v>375</v>
      </c>
      <c r="C167" s="80" t="s">
        <v>175</v>
      </c>
      <c r="D167" s="80" t="s">
        <v>254</v>
      </c>
      <c r="E167" s="72">
        <v>455</v>
      </c>
      <c r="F167" s="46">
        <v>1.7110000000000001</v>
      </c>
      <c r="G167" s="74">
        <v>3.1110000000000002</v>
      </c>
      <c r="H167" s="46">
        <f t="shared" si="14"/>
        <v>1.4000000000000001</v>
      </c>
      <c r="I167" s="47">
        <f t="shared" si="15"/>
        <v>54.998392799742845</v>
      </c>
      <c r="J167" s="42"/>
    </row>
    <row r="168" spans="1:10" s="43" customFormat="1" ht="14.25" x14ac:dyDescent="0.2">
      <c r="A168" s="72">
        <v>456</v>
      </c>
      <c r="B168" s="79" t="s">
        <v>375</v>
      </c>
      <c r="C168" s="80" t="s">
        <v>325</v>
      </c>
      <c r="D168" s="80" t="s">
        <v>414</v>
      </c>
      <c r="E168" s="72">
        <v>456</v>
      </c>
      <c r="F168" s="46">
        <v>1.4279999999999999</v>
      </c>
      <c r="G168" s="74">
        <v>3.1629999999999998</v>
      </c>
      <c r="H168" s="46">
        <f t="shared" si="14"/>
        <v>1.7349999999999999</v>
      </c>
      <c r="I168" s="47">
        <f t="shared" si="15"/>
        <v>45.147012330066396</v>
      </c>
      <c r="J168" s="42"/>
    </row>
    <row r="169" spans="1:10" s="43" customFormat="1" ht="14.25" x14ac:dyDescent="0.2">
      <c r="A169" s="72">
        <v>457</v>
      </c>
      <c r="B169" s="75" t="s">
        <v>415</v>
      </c>
      <c r="C169" s="76" t="s">
        <v>416</v>
      </c>
      <c r="D169" s="76" t="s">
        <v>417</v>
      </c>
      <c r="E169" s="72">
        <v>457</v>
      </c>
      <c r="F169" s="46">
        <v>1.3779999999999999</v>
      </c>
      <c r="G169" s="74">
        <v>3.3879999999999999</v>
      </c>
      <c r="H169" s="46">
        <f t="shared" si="14"/>
        <v>2.0099999999999998</v>
      </c>
      <c r="I169" s="47">
        <f t="shared" si="15"/>
        <v>40.672963400236121</v>
      </c>
      <c r="J169" s="42"/>
    </row>
    <row r="170" spans="1:10" s="43" customFormat="1" ht="14.25" x14ac:dyDescent="0.2">
      <c r="A170" s="72">
        <v>458</v>
      </c>
      <c r="B170" s="75" t="s">
        <v>415</v>
      </c>
      <c r="C170" s="76" t="s">
        <v>56</v>
      </c>
      <c r="D170" s="76" t="s">
        <v>57</v>
      </c>
      <c r="E170" s="72">
        <v>458</v>
      </c>
      <c r="F170" s="46">
        <v>1.29</v>
      </c>
      <c r="G170" s="74">
        <v>3.2709999999999999</v>
      </c>
      <c r="H170" s="46">
        <f t="shared" si="14"/>
        <v>1.9809999999999999</v>
      </c>
      <c r="I170" s="47">
        <f t="shared" si="15"/>
        <v>39.437480892693365</v>
      </c>
      <c r="J170" s="42"/>
    </row>
    <row r="171" spans="1:10" s="43" customFormat="1" ht="14.25" x14ac:dyDescent="0.2">
      <c r="A171" s="72">
        <v>459</v>
      </c>
      <c r="B171" s="78" t="s">
        <v>415</v>
      </c>
      <c r="C171" s="77" t="s">
        <v>104</v>
      </c>
      <c r="D171" s="77" t="s">
        <v>105</v>
      </c>
      <c r="E171" s="72">
        <v>459</v>
      </c>
      <c r="F171" s="46">
        <v>1.8340000000000001</v>
      </c>
      <c r="G171" s="74">
        <v>3.996</v>
      </c>
      <c r="H171" s="46">
        <f t="shared" si="14"/>
        <v>2.1619999999999999</v>
      </c>
      <c r="I171" s="47">
        <f t="shared" si="15"/>
        <v>45.895895895895897</v>
      </c>
      <c r="J171" s="42"/>
    </row>
    <row r="172" spans="1:10" s="43" customFormat="1" ht="14.25" x14ac:dyDescent="0.2">
      <c r="A172" s="72">
        <v>460</v>
      </c>
      <c r="B172" s="75" t="s">
        <v>415</v>
      </c>
      <c r="C172" s="76" t="s">
        <v>165</v>
      </c>
      <c r="D172" s="76" t="s">
        <v>166</v>
      </c>
      <c r="E172" s="72">
        <v>460</v>
      </c>
      <c r="F172" s="46">
        <v>1.68</v>
      </c>
      <c r="G172" s="74">
        <v>3.552</v>
      </c>
      <c r="H172" s="46">
        <f t="shared" si="14"/>
        <v>1.8720000000000001</v>
      </c>
      <c r="I172" s="47">
        <f t="shared" si="15"/>
        <v>47.297297297297298</v>
      </c>
      <c r="J172" s="42"/>
    </row>
    <row r="173" spans="1:10" s="43" customFormat="1" ht="14.25" x14ac:dyDescent="0.2">
      <c r="A173" s="72">
        <v>461</v>
      </c>
      <c r="B173" s="75" t="s">
        <v>415</v>
      </c>
      <c r="C173" s="77" t="s">
        <v>136</v>
      </c>
      <c r="D173" s="77" t="s">
        <v>418</v>
      </c>
      <c r="E173" s="72">
        <v>461</v>
      </c>
      <c r="F173" s="46">
        <v>1.784</v>
      </c>
      <c r="G173" s="74">
        <v>3.7919999999999998</v>
      </c>
      <c r="H173" s="46">
        <f t="shared" si="14"/>
        <v>2.008</v>
      </c>
      <c r="I173" s="47">
        <f t="shared" si="15"/>
        <v>47.046413502109708</v>
      </c>
      <c r="J173" s="42"/>
    </row>
    <row r="174" spans="1:10" s="43" customFormat="1" ht="14.25" x14ac:dyDescent="0.2">
      <c r="A174" s="72">
        <v>462</v>
      </c>
      <c r="B174" s="75" t="s">
        <v>415</v>
      </c>
      <c r="C174" s="76" t="s">
        <v>419</v>
      </c>
      <c r="D174" s="76" t="s">
        <v>420</v>
      </c>
      <c r="E174" s="72">
        <v>462</v>
      </c>
      <c r="F174" s="46">
        <v>2.6520000000000001</v>
      </c>
      <c r="G174" s="74">
        <v>4.6589999999999998</v>
      </c>
      <c r="H174" s="46">
        <f t="shared" si="14"/>
        <v>2.0069999999999997</v>
      </c>
      <c r="I174" s="47">
        <f t="shared" si="15"/>
        <v>56.922086284610444</v>
      </c>
      <c r="J174" s="42"/>
    </row>
    <row r="175" spans="1:10" s="43" customFormat="1" ht="14.25" x14ac:dyDescent="0.2">
      <c r="A175" s="72">
        <v>463</v>
      </c>
      <c r="B175" s="75" t="s">
        <v>415</v>
      </c>
      <c r="C175" s="76" t="s">
        <v>421</v>
      </c>
      <c r="D175" s="76" t="s">
        <v>422</v>
      </c>
      <c r="E175" s="72">
        <v>463</v>
      </c>
      <c r="F175" s="46">
        <v>2.0150000000000001</v>
      </c>
      <c r="G175" s="74">
        <v>4.0839999999999996</v>
      </c>
      <c r="H175" s="46">
        <f t="shared" si="14"/>
        <v>2.0689999999999995</v>
      </c>
      <c r="I175" s="47">
        <f t="shared" si="15"/>
        <v>49.338883447600402</v>
      </c>
      <c r="J175" s="42"/>
    </row>
    <row r="176" spans="1:10" s="43" customFormat="1" ht="14.25" x14ac:dyDescent="0.2">
      <c r="A176" s="72">
        <v>464</v>
      </c>
      <c r="B176" s="75" t="s">
        <v>415</v>
      </c>
      <c r="C176" s="76" t="s">
        <v>423</v>
      </c>
      <c r="D176" s="76" t="s">
        <v>424</v>
      </c>
      <c r="E176" s="72">
        <v>464</v>
      </c>
      <c r="F176" s="46">
        <v>1.98</v>
      </c>
      <c r="G176" s="74">
        <v>3.3820000000000001</v>
      </c>
      <c r="H176" s="46">
        <f t="shared" si="14"/>
        <v>1.4020000000000001</v>
      </c>
      <c r="I176" s="47">
        <f t="shared" si="15"/>
        <v>58.54523950325251</v>
      </c>
      <c r="J176" s="42"/>
    </row>
    <row r="177" spans="1:10" s="43" customFormat="1" ht="14.25" x14ac:dyDescent="0.2">
      <c r="A177" s="72">
        <v>465</v>
      </c>
      <c r="B177" s="75" t="s">
        <v>415</v>
      </c>
      <c r="C177" s="76" t="s">
        <v>425</v>
      </c>
      <c r="D177" s="76" t="s">
        <v>426</v>
      </c>
      <c r="E177" s="72">
        <v>465</v>
      </c>
      <c r="F177" s="46">
        <v>1.4590000000000001</v>
      </c>
      <c r="G177" s="74">
        <v>2.9569999999999999</v>
      </c>
      <c r="H177" s="46">
        <f t="shared" si="14"/>
        <v>1.4979999999999998</v>
      </c>
      <c r="I177" s="47">
        <f t="shared" si="15"/>
        <v>49.340547852553271</v>
      </c>
      <c r="J177" s="42"/>
    </row>
    <row r="178" spans="1:10" s="43" customFormat="1" ht="14.25" x14ac:dyDescent="0.2">
      <c r="A178" s="72">
        <v>466</v>
      </c>
      <c r="B178" s="75" t="s">
        <v>415</v>
      </c>
      <c r="C178" s="76" t="s">
        <v>427</v>
      </c>
      <c r="D178" s="76" t="s">
        <v>96</v>
      </c>
      <c r="E178" s="72">
        <v>466</v>
      </c>
      <c r="F178" s="46">
        <v>1.6220000000000001</v>
      </c>
      <c r="G178" s="74">
        <v>4.2130000000000001</v>
      </c>
      <c r="H178" s="46">
        <f t="shared" si="14"/>
        <v>2.5910000000000002</v>
      </c>
      <c r="I178" s="47">
        <f t="shared" si="15"/>
        <v>38.499881319724665</v>
      </c>
      <c r="J178" s="42"/>
    </row>
    <row r="179" spans="1:10" s="43" customFormat="1" ht="14.25" x14ac:dyDescent="0.2">
      <c r="A179" s="72">
        <v>467</v>
      </c>
      <c r="B179" s="75" t="s">
        <v>415</v>
      </c>
      <c r="C179" s="76" t="s">
        <v>428</v>
      </c>
      <c r="D179" s="76" t="s">
        <v>429</v>
      </c>
      <c r="E179" s="72">
        <v>467</v>
      </c>
      <c r="F179" s="46">
        <v>1.1910000000000001</v>
      </c>
      <c r="G179" s="74">
        <v>3.4060000000000001</v>
      </c>
      <c r="H179" s="46">
        <f t="shared" si="14"/>
        <v>2.2149999999999999</v>
      </c>
      <c r="I179" s="47">
        <f t="shared" si="15"/>
        <v>34.967704051673515</v>
      </c>
      <c r="J179" s="42"/>
    </row>
    <row r="180" spans="1:10" s="43" customFormat="1" ht="14.25" x14ac:dyDescent="0.2">
      <c r="A180" s="72">
        <v>468</v>
      </c>
      <c r="B180" s="75" t="s">
        <v>415</v>
      </c>
      <c r="C180" s="76" t="s">
        <v>430</v>
      </c>
      <c r="D180" s="76" t="s">
        <v>77</v>
      </c>
      <c r="E180" s="72">
        <v>468</v>
      </c>
      <c r="F180" s="46">
        <v>1.462</v>
      </c>
      <c r="G180" s="74">
        <v>3.375</v>
      </c>
      <c r="H180" s="46">
        <f t="shared" si="14"/>
        <v>1.913</v>
      </c>
      <c r="I180" s="47">
        <f t="shared" si="15"/>
        <v>43.318518518518516</v>
      </c>
      <c r="J180" s="42"/>
    </row>
    <row r="181" spans="1:10" s="43" customFormat="1" ht="14.25" x14ac:dyDescent="0.2">
      <c r="A181" s="72">
        <v>469</v>
      </c>
      <c r="B181" s="75" t="s">
        <v>415</v>
      </c>
      <c r="C181" s="76" t="s">
        <v>98</v>
      </c>
      <c r="D181" s="76" t="s">
        <v>431</v>
      </c>
      <c r="E181" s="72">
        <v>469</v>
      </c>
      <c r="F181" s="46">
        <v>1.7829999999999999</v>
      </c>
      <c r="G181" s="74">
        <v>3.613</v>
      </c>
      <c r="H181" s="46">
        <f t="shared" si="14"/>
        <v>1.83</v>
      </c>
      <c r="I181" s="47">
        <f t="shared" si="15"/>
        <v>49.349570993634096</v>
      </c>
      <c r="J181" s="42"/>
    </row>
    <row r="182" spans="1:10" s="43" customFormat="1" ht="14.25" x14ac:dyDescent="0.2">
      <c r="A182" s="72">
        <v>470</v>
      </c>
      <c r="B182" s="75" t="s">
        <v>415</v>
      </c>
      <c r="C182" s="76" t="s">
        <v>92</v>
      </c>
      <c r="D182" s="76" t="s">
        <v>121</v>
      </c>
      <c r="E182" s="72">
        <v>470</v>
      </c>
      <c r="F182" s="46">
        <v>1.7170000000000001</v>
      </c>
      <c r="G182" s="74">
        <v>3.7029999999999998</v>
      </c>
      <c r="H182" s="46">
        <f t="shared" si="14"/>
        <v>1.9859999999999998</v>
      </c>
      <c r="I182" s="47">
        <f t="shared" si="15"/>
        <v>46.367809883877939</v>
      </c>
      <c r="J182" s="42"/>
    </row>
    <row r="183" spans="1:10" s="43" customFormat="1" ht="14.25" x14ac:dyDescent="0.2">
      <c r="A183" s="72">
        <v>471</v>
      </c>
      <c r="B183" s="75" t="s">
        <v>415</v>
      </c>
      <c r="C183" s="76" t="s">
        <v>432</v>
      </c>
      <c r="D183" s="76" t="s">
        <v>135</v>
      </c>
      <c r="E183" s="72">
        <v>471</v>
      </c>
      <c r="F183" s="46">
        <v>1.5229999999999999</v>
      </c>
      <c r="G183" s="74">
        <v>3.4540000000000002</v>
      </c>
      <c r="H183" s="46">
        <f t="shared" si="14"/>
        <v>1.9310000000000003</v>
      </c>
      <c r="I183" s="47">
        <f t="shared" si="15"/>
        <v>44.093804284887085</v>
      </c>
      <c r="J183" s="42"/>
    </row>
    <row r="184" spans="1:10" s="43" customFormat="1" ht="14.25" x14ac:dyDescent="0.2">
      <c r="A184" s="72">
        <v>472</v>
      </c>
      <c r="B184" s="75" t="s">
        <v>415</v>
      </c>
      <c r="C184" s="76" t="s">
        <v>72</v>
      </c>
      <c r="D184" s="76" t="s">
        <v>151</v>
      </c>
      <c r="E184" s="72">
        <v>472</v>
      </c>
      <c r="F184" s="46">
        <v>2.06</v>
      </c>
      <c r="G184" s="74">
        <v>3.9329999999999998</v>
      </c>
      <c r="H184" s="46">
        <f t="shared" si="14"/>
        <v>1.8729999999999998</v>
      </c>
      <c r="I184" s="47">
        <f t="shared" si="15"/>
        <v>52.377320111873892</v>
      </c>
      <c r="J184" s="42"/>
    </row>
    <row r="185" spans="1:10" s="43" customFormat="1" ht="14.25" x14ac:dyDescent="0.2">
      <c r="A185" s="72">
        <v>473</v>
      </c>
      <c r="B185" s="78" t="s">
        <v>415</v>
      </c>
      <c r="C185" s="77" t="s">
        <v>108</v>
      </c>
      <c r="D185" s="77" t="s">
        <v>433</v>
      </c>
      <c r="E185" s="72">
        <v>473</v>
      </c>
      <c r="F185" s="46">
        <v>1.597</v>
      </c>
      <c r="G185" s="74">
        <v>3.7589999999999999</v>
      </c>
      <c r="H185" s="46">
        <f t="shared" si="14"/>
        <v>2.1619999999999999</v>
      </c>
      <c r="I185" s="47">
        <f t="shared" si="15"/>
        <v>42.484703378558123</v>
      </c>
      <c r="J185" s="42"/>
    </row>
    <row r="186" spans="1:10" s="43" customFormat="1" ht="14.25" x14ac:dyDescent="0.2">
      <c r="A186" s="72">
        <v>474</v>
      </c>
      <c r="B186" s="75" t="s">
        <v>415</v>
      </c>
      <c r="C186" s="76" t="s">
        <v>434</v>
      </c>
      <c r="D186" s="76" t="s">
        <v>435</v>
      </c>
      <c r="E186" s="72">
        <v>474</v>
      </c>
      <c r="F186" s="46">
        <v>1.0269999999999999</v>
      </c>
      <c r="G186" s="74">
        <v>3.161</v>
      </c>
      <c r="H186" s="46">
        <f t="shared" si="14"/>
        <v>2.1340000000000003</v>
      </c>
      <c r="I186" s="47">
        <f t="shared" si="15"/>
        <v>32.489718443530521</v>
      </c>
      <c r="J186" s="42"/>
    </row>
    <row r="187" spans="1:10" s="43" customFormat="1" ht="14.25" x14ac:dyDescent="0.2">
      <c r="A187" s="72">
        <v>475</v>
      </c>
      <c r="B187" s="75" t="s">
        <v>415</v>
      </c>
      <c r="C187" s="76" t="s">
        <v>176</v>
      </c>
      <c r="D187" s="76" t="s">
        <v>436</v>
      </c>
      <c r="E187" s="72">
        <v>475</v>
      </c>
      <c r="F187" s="46">
        <v>1.98</v>
      </c>
      <c r="G187" s="74">
        <v>3.694</v>
      </c>
      <c r="H187" s="46">
        <f t="shared" si="14"/>
        <v>1.714</v>
      </c>
      <c r="I187" s="47">
        <f t="shared" si="15"/>
        <v>53.600433134813208</v>
      </c>
      <c r="J187" s="42"/>
    </row>
    <row r="188" spans="1:10" s="43" customFormat="1" ht="14.25" x14ac:dyDescent="0.2">
      <c r="A188" s="72">
        <v>476</v>
      </c>
      <c r="B188" s="75" t="s">
        <v>415</v>
      </c>
      <c r="C188" s="76" t="s">
        <v>66</v>
      </c>
      <c r="D188" s="76" t="s">
        <v>67</v>
      </c>
      <c r="E188" s="72">
        <v>476</v>
      </c>
      <c r="F188" s="46">
        <v>2.1179999999999999</v>
      </c>
      <c r="G188" s="74">
        <v>4.5490000000000004</v>
      </c>
      <c r="H188" s="46">
        <f t="shared" si="14"/>
        <v>2.4310000000000005</v>
      </c>
      <c r="I188" s="47">
        <f t="shared" si="15"/>
        <v>46.559683446911407</v>
      </c>
      <c r="J188" s="42"/>
    </row>
    <row r="189" spans="1:10" s="43" customFormat="1" ht="14.25" x14ac:dyDescent="0.2">
      <c r="A189" s="72">
        <v>477</v>
      </c>
      <c r="B189" s="75" t="s">
        <v>415</v>
      </c>
      <c r="C189" s="76" t="s">
        <v>437</v>
      </c>
      <c r="D189" s="76" t="s">
        <v>438</v>
      </c>
      <c r="E189" s="72">
        <v>477</v>
      </c>
      <c r="F189" s="46">
        <v>1.6080000000000001</v>
      </c>
      <c r="G189" s="74">
        <v>3.3639999999999999</v>
      </c>
      <c r="H189" s="46">
        <f t="shared" si="14"/>
        <v>1.7559999999999998</v>
      </c>
      <c r="I189" s="47">
        <f t="shared" si="15"/>
        <v>47.800237812128422</v>
      </c>
      <c r="J189" s="42"/>
    </row>
    <row r="190" spans="1:10" s="43" customFormat="1" ht="14.25" x14ac:dyDescent="0.2">
      <c r="A190" s="72">
        <v>478</v>
      </c>
      <c r="B190" s="75" t="s">
        <v>415</v>
      </c>
      <c r="C190" s="77" t="s">
        <v>439</v>
      </c>
      <c r="D190" s="77" t="s">
        <v>440</v>
      </c>
      <c r="E190" s="72">
        <v>478</v>
      </c>
      <c r="F190" s="46">
        <v>1.214</v>
      </c>
      <c r="G190" s="74">
        <v>2.887</v>
      </c>
      <c r="H190" s="46">
        <f t="shared" si="14"/>
        <v>1.673</v>
      </c>
      <c r="I190" s="47">
        <f t="shared" si="15"/>
        <v>42.050571527537237</v>
      </c>
      <c r="J190" s="42"/>
    </row>
    <row r="191" spans="1:10" s="43" customFormat="1" ht="14.25" x14ac:dyDescent="0.2">
      <c r="A191" s="72">
        <v>479</v>
      </c>
      <c r="B191" s="75" t="s">
        <v>415</v>
      </c>
      <c r="C191" s="76" t="s">
        <v>161</v>
      </c>
      <c r="D191" s="76" t="s">
        <v>441</v>
      </c>
      <c r="E191" s="72">
        <v>479</v>
      </c>
      <c r="F191" s="46">
        <v>1.6379999999999999</v>
      </c>
      <c r="G191" s="74">
        <v>4.2910000000000004</v>
      </c>
      <c r="H191" s="46">
        <f t="shared" si="14"/>
        <v>2.6530000000000005</v>
      </c>
      <c r="I191" s="47">
        <f t="shared" si="15"/>
        <v>38.172920065252846</v>
      </c>
      <c r="J191" s="42"/>
    </row>
    <row r="192" spans="1:10" s="43" customFormat="1" ht="14.25" x14ac:dyDescent="0.2">
      <c r="A192" s="72">
        <v>480</v>
      </c>
      <c r="B192" s="75" t="s">
        <v>415</v>
      </c>
      <c r="C192" s="76" t="s">
        <v>442</v>
      </c>
      <c r="D192" s="76" t="s">
        <v>443</v>
      </c>
      <c r="E192" s="72">
        <v>480</v>
      </c>
      <c r="F192" s="46">
        <v>1.5209999999999999</v>
      </c>
      <c r="G192" s="74">
        <v>4.2770000000000001</v>
      </c>
      <c r="H192" s="46">
        <f t="shared" si="14"/>
        <v>2.7560000000000002</v>
      </c>
      <c r="I192" s="47">
        <f t="shared" si="15"/>
        <v>35.562310030395132</v>
      </c>
      <c r="J192" s="42"/>
    </row>
    <row r="193" spans="1:10" s="43" customFormat="1" ht="14.25" x14ac:dyDescent="0.2">
      <c r="A193" s="72">
        <v>481</v>
      </c>
      <c r="B193" s="75" t="s">
        <v>415</v>
      </c>
      <c r="C193" s="76" t="s">
        <v>110</v>
      </c>
      <c r="D193" s="76" t="s">
        <v>444</v>
      </c>
      <c r="E193" s="72">
        <v>481</v>
      </c>
      <c r="F193" s="46">
        <v>1.6259999999999999</v>
      </c>
      <c r="G193" s="74">
        <v>4.2789999999999999</v>
      </c>
      <c r="H193" s="46">
        <f t="shared" si="14"/>
        <v>2.653</v>
      </c>
      <c r="I193" s="47">
        <f t="shared" si="15"/>
        <v>37.999532601075018</v>
      </c>
      <c r="J193" s="42"/>
    </row>
    <row r="194" spans="1:10" s="43" customFormat="1" ht="14.25" x14ac:dyDescent="0.2">
      <c r="A194" s="72">
        <v>482</v>
      </c>
      <c r="B194" s="75" t="s">
        <v>415</v>
      </c>
      <c r="C194" s="76" t="s">
        <v>445</v>
      </c>
      <c r="D194" s="76" t="s">
        <v>446</v>
      </c>
      <c r="E194" s="72">
        <v>482</v>
      </c>
      <c r="F194" s="46">
        <v>1.665</v>
      </c>
      <c r="G194" s="74">
        <v>3.0840000000000001</v>
      </c>
      <c r="H194" s="46">
        <f t="shared" si="14"/>
        <v>1.419</v>
      </c>
      <c r="I194" s="47">
        <f t="shared" si="15"/>
        <v>53.988326848249024</v>
      </c>
      <c r="J194" s="42"/>
    </row>
    <row r="195" spans="1:10" s="43" customFormat="1" ht="14.25" x14ac:dyDescent="0.2">
      <c r="A195" s="72">
        <v>483</v>
      </c>
      <c r="B195" s="78" t="s">
        <v>415</v>
      </c>
      <c r="C195" s="77" t="s">
        <v>447</v>
      </c>
      <c r="D195" s="77" t="s">
        <v>448</v>
      </c>
      <c r="E195" s="72">
        <v>483</v>
      </c>
      <c r="F195" s="46">
        <v>1.599</v>
      </c>
      <c r="G195" s="74">
        <v>3.5019999999999998</v>
      </c>
      <c r="H195" s="46">
        <f t="shared" si="14"/>
        <v>1.9029999999999998</v>
      </c>
      <c r="I195" s="47">
        <f t="shared" si="15"/>
        <v>45.659623072529989</v>
      </c>
      <c r="J195" s="42"/>
    </row>
    <row r="196" spans="1:10" s="43" customFormat="1" ht="14.25" x14ac:dyDescent="0.2">
      <c r="A196" s="72">
        <v>484</v>
      </c>
      <c r="B196" s="75" t="s">
        <v>415</v>
      </c>
      <c r="C196" s="76" t="s">
        <v>449</v>
      </c>
      <c r="D196" s="76" t="s">
        <v>450</v>
      </c>
      <c r="E196" s="72">
        <v>484</v>
      </c>
      <c r="F196" s="46">
        <v>1.6080000000000001</v>
      </c>
      <c r="G196" s="74">
        <v>3.8620000000000001</v>
      </c>
      <c r="H196" s="46">
        <f t="shared" si="14"/>
        <v>2.254</v>
      </c>
      <c r="I196" s="47">
        <f t="shared" si="15"/>
        <v>41.636457793889178</v>
      </c>
      <c r="J196" s="42"/>
    </row>
    <row r="197" spans="1:10" s="43" customFormat="1" ht="14.25" x14ac:dyDescent="0.2">
      <c r="A197" s="72">
        <v>485</v>
      </c>
      <c r="B197" s="75" t="s">
        <v>415</v>
      </c>
      <c r="C197" s="76" t="s">
        <v>451</v>
      </c>
      <c r="D197" s="76" t="s">
        <v>452</v>
      </c>
      <c r="E197" s="72">
        <v>485</v>
      </c>
      <c r="F197" s="46">
        <v>1.391</v>
      </c>
      <c r="G197" s="74">
        <v>3.2719999999999998</v>
      </c>
      <c r="H197" s="46">
        <f t="shared" si="14"/>
        <v>1.8809999999999998</v>
      </c>
      <c r="I197" s="47">
        <f t="shared" si="15"/>
        <v>42.512224938875306</v>
      </c>
      <c r="J197" s="42"/>
    </row>
    <row r="198" spans="1:10" s="43" customFormat="1" ht="14.25" x14ac:dyDescent="0.2">
      <c r="A198" s="72">
        <v>486</v>
      </c>
      <c r="B198" s="75" t="s">
        <v>453</v>
      </c>
      <c r="C198" s="76" t="s">
        <v>454</v>
      </c>
      <c r="D198" s="76" t="s">
        <v>455</v>
      </c>
      <c r="E198" s="72">
        <v>486</v>
      </c>
      <c r="F198" s="46">
        <v>1.87</v>
      </c>
      <c r="G198" s="74">
        <v>3.3639999999999999</v>
      </c>
      <c r="H198" s="46">
        <f t="shared" si="14"/>
        <v>1.4939999999999998</v>
      </c>
      <c r="I198" s="47">
        <f t="shared" si="15"/>
        <v>55.588585017835911</v>
      </c>
      <c r="J198" s="42"/>
    </row>
    <row r="199" spans="1:10" s="43" customFormat="1" ht="14.25" x14ac:dyDescent="0.2">
      <c r="A199" s="72">
        <v>487</v>
      </c>
      <c r="B199" s="75" t="s">
        <v>453</v>
      </c>
      <c r="C199" s="76" t="s">
        <v>456</v>
      </c>
      <c r="D199" s="76" t="s">
        <v>457</v>
      </c>
      <c r="E199" s="72">
        <v>487</v>
      </c>
      <c r="F199" s="46">
        <v>1.2589999999999999</v>
      </c>
      <c r="G199" s="74">
        <v>3.109</v>
      </c>
      <c r="H199" s="46">
        <f t="shared" si="14"/>
        <v>1.85</v>
      </c>
      <c r="I199" s="47">
        <f t="shared" si="15"/>
        <v>40.495336120939207</v>
      </c>
      <c r="J199" s="42"/>
    </row>
    <row r="200" spans="1:10" s="43" customFormat="1" ht="14.25" x14ac:dyDescent="0.2">
      <c r="A200" s="72">
        <v>488</v>
      </c>
      <c r="B200" s="75" t="s">
        <v>453</v>
      </c>
      <c r="C200" s="76" t="s">
        <v>458</v>
      </c>
      <c r="D200" s="76" t="s">
        <v>459</v>
      </c>
      <c r="E200" s="72">
        <v>488</v>
      </c>
      <c r="F200" s="46">
        <v>1.365</v>
      </c>
      <c r="G200" s="74">
        <v>3.6280000000000001</v>
      </c>
      <c r="H200" s="46">
        <f t="shared" si="14"/>
        <v>2.2629999999999999</v>
      </c>
      <c r="I200" s="47">
        <f t="shared" si="15"/>
        <v>37.624035281146632</v>
      </c>
      <c r="J200" s="42"/>
    </row>
    <row r="201" spans="1:10" s="43" customFormat="1" ht="14.25" x14ac:dyDescent="0.2">
      <c r="A201" s="72">
        <v>489</v>
      </c>
      <c r="B201" s="75" t="s">
        <v>453</v>
      </c>
      <c r="C201" s="76" t="s">
        <v>460</v>
      </c>
      <c r="D201" s="76" t="s">
        <v>88</v>
      </c>
      <c r="E201" s="72">
        <v>489</v>
      </c>
      <c r="F201" s="46">
        <v>2.016</v>
      </c>
      <c r="G201" s="74">
        <v>3.9689999999999999</v>
      </c>
      <c r="H201" s="46">
        <f t="shared" si="14"/>
        <v>1.9529999999999998</v>
      </c>
      <c r="I201" s="47">
        <f t="shared" si="15"/>
        <v>50.793650793650791</v>
      </c>
      <c r="J201" s="42"/>
    </row>
    <row r="202" spans="1:10" s="43" customFormat="1" ht="14.25" x14ac:dyDescent="0.2">
      <c r="A202" s="72">
        <v>490</v>
      </c>
      <c r="B202" s="75" t="s">
        <v>453</v>
      </c>
      <c r="C202" s="76" t="s">
        <v>112</v>
      </c>
      <c r="D202" s="76" t="s">
        <v>134</v>
      </c>
      <c r="E202" s="72">
        <v>490</v>
      </c>
      <c r="F202" s="46">
        <v>1.5820000000000001</v>
      </c>
      <c r="G202" s="74">
        <v>4.2770000000000001</v>
      </c>
      <c r="H202" s="46">
        <f t="shared" si="14"/>
        <v>2.6950000000000003</v>
      </c>
      <c r="I202" s="47">
        <f t="shared" si="15"/>
        <v>36.988543371522098</v>
      </c>
      <c r="J202" s="42"/>
    </row>
    <row r="203" spans="1:10" s="43" customFormat="1" ht="14.25" x14ac:dyDescent="0.2">
      <c r="A203" s="72">
        <v>491</v>
      </c>
      <c r="B203" s="75" t="s">
        <v>453</v>
      </c>
      <c r="C203" s="76" t="s">
        <v>461</v>
      </c>
      <c r="D203" s="76" t="s">
        <v>462</v>
      </c>
      <c r="E203" s="72">
        <v>491</v>
      </c>
      <c r="F203" s="46">
        <v>1.621</v>
      </c>
      <c r="G203" s="74">
        <v>3.609</v>
      </c>
      <c r="H203" s="46">
        <f t="shared" si="14"/>
        <v>1.988</v>
      </c>
      <c r="I203" s="47">
        <f t="shared" si="15"/>
        <v>44.915489055139929</v>
      </c>
      <c r="J203" s="42"/>
    </row>
    <row r="204" spans="1:10" s="43" customFormat="1" ht="14.25" x14ac:dyDescent="0.2">
      <c r="A204" s="72">
        <v>492</v>
      </c>
      <c r="B204" s="75" t="s">
        <v>453</v>
      </c>
      <c r="C204" s="76" t="s">
        <v>463</v>
      </c>
      <c r="D204" s="76" t="s">
        <v>464</v>
      </c>
      <c r="E204" s="72">
        <v>492</v>
      </c>
      <c r="F204" s="46">
        <v>1.6359999999999999</v>
      </c>
      <c r="G204" s="74">
        <v>3.3759999999999999</v>
      </c>
      <c r="H204" s="46">
        <f t="shared" si="14"/>
        <v>1.74</v>
      </c>
      <c r="I204" s="47">
        <f t="shared" si="15"/>
        <v>48.459715639810426</v>
      </c>
      <c r="J204" s="42"/>
    </row>
    <row r="205" spans="1:10" s="43" customFormat="1" ht="14.25" x14ac:dyDescent="0.2">
      <c r="A205" s="72">
        <v>493</v>
      </c>
      <c r="B205" s="75" t="s">
        <v>453</v>
      </c>
      <c r="C205" s="76" t="s">
        <v>465</v>
      </c>
      <c r="D205" s="76" t="s">
        <v>466</v>
      </c>
      <c r="E205" s="72">
        <v>493</v>
      </c>
      <c r="F205" s="46">
        <v>2.0790000000000002</v>
      </c>
      <c r="G205" s="74">
        <v>4.0289999999999999</v>
      </c>
      <c r="H205" s="46">
        <f t="shared" si="14"/>
        <v>1.9499999999999997</v>
      </c>
      <c r="I205" s="47">
        <f t="shared" si="15"/>
        <v>51.600893521965752</v>
      </c>
      <c r="J205" s="42"/>
    </row>
    <row r="206" spans="1:10" s="43" customFormat="1" ht="14.25" x14ac:dyDescent="0.2">
      <c r="A206" s="72">
        <v>494</v>
      </c>
      <c r="B206" s="75" t="s">
        <v>453</v>
      </c>
      <c r="C206" s="76" t="s">
        <v>467</v>
      </c>
      <c r="D206" s="76" t="s">
        <v>468</v>
      </c>
      <c r="E206" s="72">
        <v>494</v>
      </c>
      <c r="F206" s="46">
        <v>2.4300000000000002</v>
      </c>
      <c r="G206" s="74">
        <v>4.7889999999999997</v>
      </c>
      <c r="H206" s="46">
        <f t="shared" si="14"/>
        <v>2.3589999999999995</v>
      </c>
      <c r="I206" s="47">
        <f t="shared" si="15"/>
        <v>50.741282104823561</v>
      </c>
      <c r="J206" s="42"/>
    </row>
    <row r="207" spans="1:10" s="43" customFormat="1" ht="14.25" x14ac:dyDescent="0.2">
      <c r="A207" s="72">
        <v>495</v>
      </c>
      <c r="B207" s="75" t="s">
        <v>453</v>
      </c>
      <c r="C207" s="76" t="s">
        <v>469</v>
      </c>
      <c r="D207" s="76" t="s">
        <v>78</v>
      </c>
      <c r="E207" s="72">
        <v>495</v>
      </c>
      <c r="F207" s="46">
        <v>1.601</v>
      </c>
      <c r="G207" s="74">
        <v>3.45</v>
      </c>
      <c r="H207" s="46">
        <f t="shared" si="14"/>
        <v>1.8490000000000002</v>
      </c>
      <c r="I207" s="47">
        <f t="shared" si="15"/>
        <v>46.405797101449267</v>
      </c>
      <c r="J207" s="42"/>
    </row>
    <row r="208" spans="1:10" s="43" customFormat="1" ht="14.25" x14ac:dyDescent="0.2">
      <c r="A208" s="72">
        <v>496</v>
      </c>
      <c r="B208" s="75" t="s">
        <v>453</v>
      </c>
      <c r="C208" s="76" t="s">
        <v>470</v>
      </c>
      <c r="D208" s="76" t="s">
        <v>471</v>
      </c>
      <c r="E208" s="72">
        <v>496</v>
      </c>
      <c r="F208" s="46">
        <v>1.4630000000000001</v>
      </c>
      <c r="G208" s="74">
        <v>3.605</v>
      </c>
      <c r="H208" s="46">
        <f t="shared" si="14"/>
        <v>2.1419999999999999</v>
      </c>
      <c r="I208" s="47">
        <f t="shared" si="15"/>
        <v>40.582524271844662</v>
      </c>
      <c r="J208" s="42"/>
    </row>
    <row r="209" spans="1:10" s="43" customFormat="1" ht="14.25" x14ac:dyDescent="0.2">
      <c r="A209" s="72">
        <v>497</v>
      </c>
      <c r="B209" s="75" t="s">
        <v>453</v>
      </c>
      <c r="C209" s="76" t="s">
        <v>119</v>
      </c>
      <c r="D209" s="76" t="s">
        <v>472</v>
      </c>
      <c r="E209" s="72">
        <v>497</v>
      </c>
      <c r="F209" s="46">
        <v>1.6679999999999999</v>
      </c>
      <c r="G209" s="74">
        <v>3.4769999999999999</v>
      </c>
      <c r="H209" s="46">
        <f t="shared" si="14"/>
        <v>1.8089999999999999</v>
      </c>
      <c r="I209" s="47">
        <f t="shared" si="15"/>
        <v>47.97238999137187</v>
      </c>
      <c r="J209" s="42"/>
    </row>
    <row r="210" spans="1:10" s="43" customFormat="1" ht="14.25" x14ac:dyDescent="0.2">
      <c r="A210" s="72">
        <v>498</v>
      </c>
      <c r="B210" s="75" t="s">
        <v>453</v>
      </c>
      <c r="C210" s="76" t="s">
        <v>473</v>
      </c>
      <c r="D210" s="76" t="s">
        <v>474</v>
      </c>
      <c r="E210" s="72">
        <v>498</v>
      </c>
      <c r="F210" s="46">
        <v>1.73</v>
      </c>
      <c r="G210" s="74">
        <v>3.5950000000000002</v>
      </c>
      <c r="H210" s="46">
        <f t="shared" si="14"/>
        <v>1.8650000000000002</v>
      </c>
      <c r="I210" s="47">
        <f t="shared" si="15"/>
        <v>48.122392211404723</v>
      </c>
      <c r="J210" s="42"/>
    </row>
    <row r="211" spans="1:10" s="43" customFormat="1" ht="14.25" x14ac:dyDescent="0.2">
      <c r="A211" s="72">
        <v>499</v>
      </c>
      <c r="B211" s="75" t="s">
        <v>453</v>
      </c>
      <c r="C211" s="76" t="s">
        <v>266</v>
      </c>
      <c r="D211" s="76" t="s">
        <v>475</v>
      </c>
      <c r="E211" s="72">
        <v>499</v>
      </c>
      <c r="F211" s="46">
        <v>1.7</v>
      </c>
      <c r="G211" s="74">
        <v>3.9729999999999999</v>
      </c>
      <c r="H211" s="46">
        <f t="shared" si="14"/>
        <v>2.2729999999999997</v>
      </c>
      <c r="I211" s="47">
        <f t="shared" si="15"/>
        <v>42.788824565819276</v>
      </c>
      <c r="J211" s="42"/>
    </row>
    <row r="212" spans="1:10" s="43" customFormat="1" ht="14.25" x14ac:dyDescent="0.2">
      <c r="A212" s="72">
        <v>500</v>
      </c>
      <c r="B212" s="75" t="s">
        <v>453</v>
      </c>
      <c r="C212" s="76" t="s">
        <v>144</v>
      </c>
      <c r="D212" s="76" t="s">
        <v>145</v>
      </c>
      <c r="E212" s="72">
        <v>500</v>
      </c>
      <c r="F212" s="46">
        <v>1.859</v>
      </c>
      <c r="G212" s="74">
        <v>3.9740000000000002</v>
      </c>
      <c r="H212" s="46">
        <f t="shared" si="14"/>
        <v>2.1150000000000002</v>
      </c>
      <c r="I212" s="47">
        <f t="shared" si="15"/>
        <v>46.779063915450422</v>
      </c>
      <c r="J212" s="42"/>
    </row>
    <row r="213" spans="1:10" s="43" customFormat="1" ht="14.25" x14ac:dyDescent="0.2">
      <c r="A213" s="72">
        <v>501</v>
      </c>
      <c r="B213" s="75" t="s">
        <v>453</v>
      </c>
      <c r="C213" s="76" t="s">
        <v>476</v>
      </c>
      <c r="D213" s="76" t="s">
        <v>82</v>
      </c>
      <c r="E213" s="72">
        <v>501</v>
      </c>
      <c r="F213" s="46">
        <v>1.5589999999999999</v>
      </c>
      <c r="G213" s="74">
        <v>3.617</v>
      </c>
      <c r="H213" s="46">
        <f t="shared" si="14"/>
        <v>2.0579999999999998</v>
      </c>
      <c r="I213" s="47">
        <f t="shared" si="15"/>
        <v>43.102018247166157</v>
      </c>
      <c r="J213" s="42"/>
    </row>
    <row r="214" spans="1:10" s="43" customFormat="1" ht="14.25" x14ac:dyDescent="0.2">
      <c r="A214" s="72">
        <v>502</v>
      </c>
      <c r="B214" s="75" t="s">
        <v>453</v>
      </c>
      <c r="C214" s="77" t="s">
        <v>87</v>
      </c>
      <c r="D214" s="77" t="s">
        <v>109</v>
      </c>
      <c r="E214" s="72">
        <v>502</v>
      </c>
      <c r="F214" s="46">
        <v>1.65</v>
      </c>
      <c r="G214" s="74">
        <v>4.1970000000000001</v>
      </c>
      <c r="H214" s="46">
        <f t="shared" si="14"/>
        <v>2.5470000000000002</v>
      </c>
      <c r="I214" s="47">
        <f t="shared" si="15"/>
        <v>39.313795568263046</v>
      </c>
      <c r="J214" s="42"/>
    </row>
    <row r="215" spans="1:10" s="43" customFormat="1" ht="14.25" x14ac:dyDescent="0.2">
      <c r="A215" s="72">
        <v>503</v>
      </c>
      <c r="B215" s="75" t="s">
        <v>453</v>
      </c>
      <c r="C215" s="77" t="s">
        <v>477</v>
      </c>
      <c r="D215" s="77" t="s">
        <v>91</v>
      </c>
      <c r="E215" s="72">
        <v>503</v>
      </c>
      <c r="F215" s="46">
        <v>1.891</v>
      </c>
      <c r="G215" s="74">
        <v>3.863</v>
      </c>
      <c r="H215" s="46">
        <f t="shared" si="14"/>
        <v>1.972</v>
      </c>
      <c r="I215" s="47">
        <f t="shared" si="15"/>
        <v>48.951592026922079</v>
      </c>
      <c r="J215" s="42"/>
    </row>
    <row r="216" spans="1:10" s="43" customFormat="1" ht="14.25" x14ac:dyDescent="0.2">
      <c r="A216" s="72">
        <v>504</v>
      </c>
      <c r="B216" s="75" t="s">
        <v>453</v>
      </c>
      <c r="C216" s="76" t="s">
        <v>478</v>
      </c>
      <c r="D216" s="76" t="s">
        <v>146</v>
      </c>
      <c r="E216" s="72">
        <v>504</v>
      </c>
      <c r="F216" s="46">
        <v>1.7569999999999999</v>
      </c>
      <c r="G216" s="74">
        <v>3.585</v>
      </c>
      <c r="H216" s="46">
        <f t="shared" si="14"/>
        <v>1.8280000000000001</v>
      </c>
      <c r="I216" s="47">
        <f t="shared" si="15"/>
        <v>49.009762900976291</v>
      </c>
      <c r="J216" s="42"/>
    </row>
    <row r="217" spans="1:10" s="43" customFormat="1" ht="14.25" x14ac:dyDescent="0.2">
      <c r="A217" s="72">
        <v>505</v>
      </c>
      <c r="B217" s="75" t="s">
        <v>453</v>
      </c>
      <c r="C217" s="77" t="s">
        <v>479</v>
      </c>
      <c r="D217" s="77" t="s">
        <v>480</v>
      </c>
      <c r="E217" s="72">
        <v>505</v>
      </c>
      <c r="F217" s="46">
        <v>1.212</v>
      </c>
      <c r="G217" s="74">
        <v>4.1070000000000002</v>
      </c>
      <c r="H217" s="46">
        <f t="shared" si="14"/>
        <v>2.8950000000000005</v>
      </c>
      <c r="I217" s="47">
        <f t="shared" si="15"/>
        <v>29.510591672753833</v>
      </c>
      <c r="J217" s="42"/>
    </row>
    <row r="218" spans="1:10" s="43" customFormat="1" ht="14.25" x14ac:dyDescent="0.2">
      <c r="A218" s="72">
        <v>506</v>
      </c>
      <c r="B218" s="75" t="s">
        <v>453</v>
      </c>
      <c r="C218" s="77" t="s">
        <v>481</v>
      </c>
      <c r="D218" s="77" t="s">
        <v>123</v>
      </c>
      <c r="E218" s="72">
        <v>506</v>
      </c>
      <c r="F218" s="46">
        <v>1.6719999999999999</v>
      </c>
      <c r="G218" s="74">
        <v>3.8250000000000002</v>
      </c>
      <c r="H218" s="46">
        <f t="shared" si="14"/>
        <v>2.1530000000000005</v>
      </c>
      <c r="I218" s="47">
        <f t="shared" si="15"/>
        <v>43.712418300653589</v>
      </c>
      <c r="J218" s="42"/>
    </row>
    <row r="219" spans="1:10" s="43" customFormat="1" ht="14.25" x14ac:dyDescent="0.2">
      <c r="A219" s="72">
        <v>507</v>
      </c>
      <c r="B219" s="75" t="s">
        <v>453</v>
      </c>
      <c r="C219" s="76" t="s">
        <v>482</v>
      </c>
      <c r="D219" s="76" t="s">
        <v>483</v>
      </c>
      <c r="E219" s="72">
        <v>507</v>
      </c>
      <c r="F219" s="46">
        <v>2.1429999999999998</v>
      </c>
      <c r="G219" s="74">
        <v>3.7789999999999999</v>
      </c>
      <c r="H219" s="46">
        <f t="shared" si="14"/>
        <v>1.6360000000000001</v>
      </c>
      <c r="I219" s="47">
        <f t="shared" si="15"/>
        <v>56.708123842286319</v>
      </c>
      <c r="J219" s="42"/>
    </row>
    <row r="220" spans="1:10" s="43" customFormat="1" ht="14.25" x14ac:dyDescent="0.2">
      <c r="A220" s="72">
        <v>508</v>
      </c>
      <c r="B220" s="75" t="s">
        <v>453</v>
      </c>
      <c r="C220" s="76" t="s">
        <v>139</v>
      </c>
      <c r="D220" s="76" t="s">
        <v>484</v>
      </c>
      <c r="E220" s="72">
        <v>508</v>
      </c>
      <c r="F220" s="46">
        <v>1.944</v>
      </c>
      <c r="G220" s="74">
        <v>4.8650000000000002</v>
      </c>
      <c r="H220" s="46">
        <f t="shared" si="14"/>
        <v>2.9210000000000003</v>
      </c>
      <c r="I220" s="47">
        <f t="shared" si="15"/>
        <v>39.958890030832471</v>
      </c>
      <c r="J220" s="42"/>
    </row>
    <row r="221" spans="1:10" s="43" customFormat="1" ht="14.25" x14ac:dyDescent="0.2">
      <c r="A221" s="72">
        <v>509</v>
      </c>
      <c r="B221" s="75" t="s">
        <v>453</v>
      </c>
      <c r="C221" s="77" t="s">
        <v>287</v>
      </c>
      <c r="D221" s="77" t="s">
        <v>485</v>
      </c>
      <c r="E221" s="72">
        <v>509</v>
      </c>
      <c r="F221" s="46">
        <v>1.6120000000000001</v>
      </c>
      <c r="G221" s="74">
        <v>3.6539999999999999</v>
      </c>
      <c r="H221" s="46">
        <f t="shared" si="14"/>
        <v>2.0419999999999998</v>
      </c>
      <c r="I221" s="47">
        <f t="shared" si="15"/>
        <v>44.116037219485499</v>
      </c>
      <c r="J221" s="42"/>
    </row>
    <row r="222" spans="1:10" s="43" customFormat="1" ht="14.25" x14ac:dyDescent="0.2">
      <c r="A222" s="72">
        <v>510</v>
      </c>
      <c r="B222" s="75" t="s">
        <v>453</v>
      </c>
      <c r="C222" s="76" t="s">
        <v>486</v>
      </c>
      <c r="D222" s="76" t="s">
        <v>487</v>
      </c>
      <c r="E222" s="72">
        <v>510</v>
      </c>
      <c r="F222" s="46">
        <v>1.718</v>
      </c>
      <c r="G222" s="74">
        <v>3.08</v>
      </c>
      <c r="H222" s="46">
        <f t="shared" si="14"/>
        <v>1.3620000000000001</v>
      </c>
      <c r="I222" s="47">
        <f t="shared" si="15"/>
        <v>55.779220779220772</v>
      </c>
      <c r="J222" s="42"/>
    </row>
    <row r="223" spans="1:10" s="43" customFormat="1" ht="14.25" x14ac:dyDescent="0.2">
      <c r="A223" s="72">
        <v>511</v>
      </c>
      <c r="B223" s="75" t="s">
        <v>453</v>
      </c>
      <c r="C223" s="77" t="s">
        <v>101</v>
      </c>
      <c r="D223" s="77" t="s">
        <v>488</v>
      </c>
      <c r="E223" s="72">
        <v>511</v>
      </c>
      <c r="F223" s="46">
        <v>2.395</v>
      </c>
      <c r="G223" s="74">
        <v>3.7210000000000001</v>
      </c>
      <c r="H223" s="46">
        <f t="shared" si="14"/>
        <v>1.3260000000000001</v>
      </c>
      <c r="I223" s="47">
        <f t="shared" si="15"/>
        <v>64.364418167159371</v>
      </c>
      <c r="J223" s="42"/>
    </row>
    <row r="224" spans="1:10" s="43" customFormat="1" ht="14.25" x14ac:dyDescent="0.2">
      <c r="A224" s="72">
        <v>512</v>
      </c>
      <c r="B224" s="75" t="s">
        <v>453</v>
      </c>
      <c r="C224" s="77" t="s">
        <v>56</v>
      </c>
      <c r="D224" s="77" t="s">
        <v>489</v>
      </c>
      <c r="E224" s="72">
        <v>512</v>
      </c>
      <c r="F224" s="46">
        <v>2.0190000000000001</v>
      </c>
      <c r="G224" s="74">
        <v>3.3279999999999998</v>
      </c>
      <c r="H224" s="46">
        <f t="shared" si="14"/>
        <v>1.3089999999999997</v>
      </c>
      <c r="I224" s="47">
        <f t="shared" si="15"/>
        <v>60.667067307692314</v>
      </c>
      <c r="J224" s="42"/>
    </row>
    <row r="225" spans="1:10" s="43" customFormat="1" ht="14.25" x14ac:dyDescent="0.2">
      <c r="A225" s="72">
        <v>513</v>
      </c>
      <c r="B225" s="75" t="s">
        <v>453</v>
      </c>
      <c r="C225" s="76" t="s">
        <v>85</v>
      </c>
      <c r="D225" s="76" t="s">
        <v>490</v>
      </c>
      <c r="E225" s="72">
        <v>513</v>
      </c>
      <c r="F225" s="46">
        <v>1.6140000000000001</v>
      </c>
      <c r="G225" s="74">
        <v>4.0789999999999997</v>
      </c>
      <c r="H225" s="46">
        <f t="shared" si="14"/>
        <v>2.4649999999999999</v>
      </c>
      <c r="I225" s="47">
        <f t="shared" si="15"/>
        <v>39.568521696494244</v>
      </c>
      <c r="J225" s="42"/>
    </row>
    <row r="226" spans="1:10" s="43" customFormat="1" ht="14.25" x14ac:dyDescent="0.2">
      <c r="A226" s="72">
        <v>514</v>
      </c>
      <c r="B226" s="75" t="s">
        <v>453</v>
      </c>
      <c r="C226" s="76" t="s">
        <v>104</v>
      </c>
      <c r="D226" s="76" t="s">
        <v>491</v>
      </c>
      <c r="E226" s="72">
        <v>514</v>
      </c>
      <c r="F226" s="46">
        <v>1.6719999999999999</v>
      </c>
      <c r="G226" s="74">
        <v>3.6579999999999999</v>
      </c>
      <c r="H226" s="46">
        <f t="shared" ref="H226:H289" si="16">G226-F226</f>
        <v>1.986</v>
      </c>
      <c r="I226" s="47">
        <f t="shared" ref="I226:I289" si="17">F226/G226*100</f>
        <v>45.708037178786221</v>
      </c>
      <c r="J226" s="42"/>
    </row>
    <row r="227" spans="1:10" s="43" customFormat="1" ht="14.25" x14ac:dyDescent="0.2">
      <c r="A227" s="72">
        <v>515</v>
      </c>
      <c r="B227" s="75" t="s">
        <v>453</v>
      </c>
      <c r="C227" s="77" t="s">
        <v>114</v>
      </c>
      <c r="D227" s="77" t="s">
        <v>492</v>
      </c>
      <c r="E227" s="72">
        <v>515</v>
      </c>
      <c r="F227" s="46">
        <v>1.4390000000000001</v>
      </c>
      <c r="G227" s="74">
        <v>4.2140000000000004</v>
      </c>
      <c r="H227" s="46">
        <f t="shared" si="16"/>
        <v>2.7750000000000004</v>
      </c>
      <c r="I227" s="47">
        <f t="shared" si="17"/>
        <v>34.148077835785472</v>
      </c>
      <c r="J227" s="42"/>
    </row>
    <row r="228" spans="1:10" s="43" customFormat="1" ht="14.25" x14ac:dyDescent="0.2">
      <c r="A228" s="72">
        <v>516</v>
      </c>
      <c r="B228" s="75" t="s">
        <v>453</v>
      </c>
      <c r="C228" s="76" t="s">
        <v>493</v>
      </c>
      <c r="D228" s="76" t="s">
        <v>494</v>
      </c>
      <c r="E228" s="72">
        <v>516</v>
      </c>
      <c r="F228" s="46">
        <v>1.5940000000000001</v>
      </c>
      <c r="G228" s="74">
        <v>3.3479999999999999</v>
      </c>
      <c r="H228" s="46">
        <f t="shared" si="16"/>
        <v>1.7539999999999998</v>
      </c>
      <c r="I228" s="47">
        <f t="shared" si="17"/>
        <v>47.610513739546001</v>
      </c>
      <c r="J228" s="42"/>
    </row>
    <row r="229" spans="1:10" s="43" customFormat="1" ht="14.25" x14ac:dyDescent="0.2">
      <c r="A229" s="72">
        <v>517</v>
      </c>
      <c r="B229" s="75" t="s">
        <v>453</v>
      </c>
      <c r="C229" s="77" t="s">
        <v>85</v>
      </c>
      <c r="D229" s="77" t="s">
        <v>495</v>
      </c>
      <c r="E229" s="72">
        <v>517</v>
      </c>
      <c r="F229" s="46">
        <v>1.6379999999999999</v>
      </c>
      <c r="G229" s="74">
        <v>4.2930000000000001</v>
      </c>
      <c r="H229" s="46">
        <f t="shared" si="16"/>
        <v>2.6550000000000002</v>
      </c>
      <c r="I229" s="47">
        <f t="shared" si="17"/>
        <v>38.155136268343817</v>
      </c>
      <c r="J229" s="42"/>
    </row>
    <row r="230" spans="1:10" s="43" customFormat="1" ht="14.25" x14ac:dyDescent="0.2">
      <c r="A230" s="72">
        <v>518</v>
      </c>
      <c r="B230" s="75" t="s">
        <v>453</v>
      </c>
      <c r="C230" s="76" t="s">
        <v>149</v>
      </c>
      <c r="D230" s="76" t="s">
        <v>496</v>
      </c>
      <c r="E230" s="72">
        <v>518</v>
      </c>
      <c r="F230" s="46">
        <v>1.889</v>
      </c>
      <c r="G230" s="74">
        <v>3.9009999999999998</v>
      </c>
      <c r="H230" s="46">
        <f t="shared" si="16"/>
        <v>2.0119999999999996</v>
      </c>
      <c r="I230" s="47">
        <f t="shared" si="17"/>
        <v>48.423481158677269</v>
      </c>
      <c r="J230" s="42"/>
    </row>
    <row r="231" spans="1:10" s="43" customFormat="1" ht="14.25" x14ac:dyDescent="0.2">
      <c r="A231" s="72">
        <v>519</v>
      </c>
      <c r="B231" s="79" t="s">
        <v>497</v>
      </c>
      <c r="C231" s="80" t="s">
        <v>498</v>
      </c>
      <c r="D231" s="80" t="s">
        <v>499</v>
      </c>
      <c r="E231" s="72">
        <v>519</v>
      </c>
      <c r="F231" s="46">
        <v>2.3380000000000001</v>
      </c>
      <c r="G231" s="74">
        <v>3.72</v>
      </c>
      <c r="H231" s="46">
        <f t="shared" si="16"/>
        <v>1.3820000000000001</v>
      </c>
      <c r="I231" s="47">
        <f t="shared" si="17"/>
        <v>62.8494623655914</v>
      </c>
      <c r="J231" s="42"/>
    </row>
    <row r="232" spans="1:10" s="43" customFormat="1" ht="14.25" x14ac:dyDescent="0.2">
      <c r="A232" s="72">
        <v>520</v>
      </c>
      <c r="B232" s="79" t="s">
        <v>497</v>
      </c>
      <c r="C232" s="80" t="s">
        <v>65</v>
      </c>
      <c r="D232" s="80" t="s">
        <v>500</v>
      </c>
      <c r="E232" s="72">
        <v>520</v>
      </c>
      <c r="F232" s="46">
        <v>2.2690000000000001</v>
      </c>
      <c r="G232" s="74">
        <v>3.9569999999999999</v>
      </c>
      <c r="H232" s="46">
        <f t="shared" si="16"/>
        <v>1.6879999999999997</v>
      </c>
      <c r="I232" s="47">
        <f t="shared" si="17"/>
        <v>57.34142026787972</v>
      </c>
      <c r="J232" s="42"/>
    </row>
    <row r="233" spans="1:10" s="43" customFormat="1" ht="14.25" x14ac:dyDescent="0.2">
      <c r="A233" s="72">
        <v>521</v>
      </c>
      <c r="B233" s="79" t="s">
        <v>497</v>
      </c>
      <c r="C233" s="80" t="s">
        <v>163</v>
      </c>
      <c r="D233" s="80" t="s">
        <v>164</v>
      </c>
      <c r="E233" s="72">
        <v>521</v>
      </c>
      <c r="F233" s="46">
        <v>1.629</v>
      </c>
      <c r="G233" s="74">
        <v>3.5859999999999999</v>
      </c>
      <c r="H233" s="46">
        <f t="shared" si="16"/>
        <v>1.9569999999999999</v>
      </c>
      <c r="I233" s="47">
        <f t="shared" si="17"/>
        <v>45.426659230340213</v>
      </c>
      <c r="J233" s="42"/>
    </row>
    <row r="234" spans="1:10" s="43" customFormat="1" ht="14.25" x14ac:dyDescent="0.2">
      <c r="A234" s="72">
        <v>522</v>
      </c>
      <c r="B234" s="79" t="s">
        <v>497</v>
      </c>
      <c r="C234" s="80" t="s">
        <v>141</v>
      </c>
      <c r="D234" s="80" t="s">
        <v>501</v>
      </c>
      <c r="E234" s="72">
        <v>522</v>
      </c>
      <c r="F234" s="46">
        <v>1.7010000000000001</v>
      </c>
      <c r="G234" s="74">
        <v>3.9740000000000002</v>
      </c>
      <c r="H234" s="46">
        <f t="shared" si="16"/>
        <v>2.2730000000000001</v>
      </c>
      <c r="I234" s="47">
        <f t="shared" si="17"/>
        <v>42.80322093608455</v>
      </c>
      <c r="J234" s="42"/>
    </row>
    <row r="235" spans="1:10" s="43" customFormat="1" ht="14.25" x14ac:dyDescent="0.2">
      <c r="A235" s="72">
        <v>523</v>
      </c>
      <c r="B235" s="79" t="s">
        <v>497</v>
      </c>
      <c r="C235" s="80" t="s">
        <v>502</v>
      </c>
      <c r="D235" s="80" t="s">
        <v>503</v>
      </c>
      <c r="E235" s="72">
        <v>523</v>
      </c>
      <c r="F235" s="46">
        <v>1.657</v>
      </c>
      <c r="G235" s="74">
        <v>3.2650000000000001</v>
      </c>
      <c r="H235" s="46">
        <f t="shared" si="16"/>
        <v>1.6080000000000001</v>
      </c>
      <c r="I235" s="47">
        <f t="shared" si="17"/>
        <v>50.750382848392036</v>
      </c>
      <c r="J235" s="42"/>
    </row>
    <row r="236" spans="1:10" s="43" customFormat="1" ht="14.25" x14ac:dyDescent="0.2">
      <c r="A236" s="72">
        <v>524</v>
      </c>
      <c r="B236" s="79" t="s">
        <v>497</v>
      </c>
      <c r="C236" s="80" t="s">
        <v>504</v>
      </c>
      <c r="D236" s="80" t="s">
        <v>505</v>
      </c>
      <c r="E236" s="72">
        <v>524</v>
      </c>
      <c r="F236" s="46">
        <v>1.855</v>
      </c>
      <c r="G236" s="74">
        <v>3.9790000000000001</v>
      </c>
      <c r="H236" s="46">
        <f t="shared" si="16"/>
        <v>2.1240000000000001</v>
      </c>
      <c r="I236" s="47">
        <f t="shared" si="17"/>
        <v>46.619753706961546</v>
      </c>
      <c r="J236" s="42"/>
    </row>
    <row r="237" spans="1:10" s="43" customFormat="1" ht="14.25" x14ac:dyDescent="0.2">
      <c r="A237" s="72">
        <v>525</v>
      </c>
      <c r="B237" s="79" t="s">
        <v>497</v>
      </c>
      <c r="C237" s="80" t="s">
        <v>84</v>
      </c>
      <c r="D237" s="80" t="s">
        <v>78</v>
      </c>
      <c r="E237" s="72">
        <v>525</v>
      </c>
      <c r="F237" s="46">
        <v>1.641</v>
      </c>
      <c r="G237" s="74">
        <v>3.34</v>
      </c>
      <c r="H237" s="46">
        <f t="shared" si="16"/>
        <v>1.6989999999999998</v>
      </c>
      <c r="I237" s="47">
        <f t="shared" si="17"/>
        <v>49.131736526946113</v>
      </c>
      <c r="J237" s="42"/>
    </row>
    <row r="238" spans="1:10" s="43" customFormat="1" ht="14.25" x14ac:dyDescent="0.2">
      <c r="A238" s="72">
        <v>526</v>
      </c>
      <c r="B238" s="79" t="s">
        <v>497</v>
      </c>
      <c r="C238" s="80" t="s">
        <v>120</v>
      </c>
      <c r="D238" s="80" t="s">
        <v>121</v>
      </c>
      <c r="E238" s="72">
        <v>526</v>
      </c>
      <c r="F238" s="46">
        <v>1.4950000000000001</v>
      </c>
      <c r="G238" s="74">
        <v>3.5</v>
      </c>
      <c r="H238" s="46">
        <f t="shared" si="16"/>
        <v>2.0049999999999999</v>
      </c>
      <c r="I238" s="47">
        <f t="shared" si="17"/>
        <v>42.714285714285715</v>
      </c>
      <c r="J238" s="42"/>
    </row>
    <row r="239" spans="1:10" s="43" customFormat="1" ht="14.25" x14ac:dyDescent="0.2">
      <c r="A239" s="72">
        <v>527</v>
      </c>
      <c r="B239" s="79" t="s">
        <v>497</v>
      </c>
      <c r="C239" s="80" t="s">
        <v>506</v>
      </c>
      <c r="D239" s="80" t="s">
        <v>109</v>
      </c>
      <c r="E239" s="72">
        <v>527</v>
      </c>
      <c r="F239" s="46">
        <v>1.516</v>
      </c>
      <c r="G239" s="74">
        <v>3.8279999999999998</v>
      </c>
      <c r="H239" s="46">
        <f t="shared" si="16"/>
        <v>2.3119999999999998</v>
      </c>
      <c r="I239" s="47">
        <f t="shared" si="17"/>
        <v>39.602925809822366</v>
      </c>
      <c r="J239" s="42"/>
    </row>
    <row r="240" spans="1:10" s="43" customFormat="1" ht="14.25" x14ac:dyDescent="0.2">
      <c r="A240" s="72">
        <v>528</v>
      </c>
      <c r="B240" s="79" t="s">
        <v>497</v>
      </c>
      <c r="C240" s="80" t="s">
        <v>152</v>
      </c>
      <c r="D240" s="80" t="s">
        <v>507</v>
      </c>
      <c r="E240" s="72">
        <v>528</v>
      </c>
      <c r="F240" s="46">
        <v>1.708</v>
      </c>
      <c r="G240" s="74">
        <v>3.6619999999999999</v>
      </c>
      <c r="H240" s="46">
        <f t="shared" si="16"/>
        <v>1.954</v>
      </c>
      <c r="I240" s="47">
        <f t="shared" si="17"/>
        <v>46.641179683233212</v>
      </c>
      <c r="J240" s="42"/>
    </row>
    <row r="241" spans="1:10" s="43" customFormat="1" ht="14.25" x14ac:dyDescent="0.2">
      <c r="A241" s="72">
        <v>529</v>
      </c>
      <c r="B241" s="79" t="s">
        <v>497</v>
      </c>
      <c r="C241" s="80" t="s">
        <v>508</v>
      </c>
      <c r="D241" s="80" t="s">
        <v>509</v>
      </c>
      <c r="E241" s="72">
        <v>529</v>
      </c>
      <c r="F241" s="46">
        <v>1.518</v>
      </c>
      <c r="G241" s="74">
        <v>3.7330000000000001</v>
      </c>
      <c r="H241" s="46">
        <f t="shared" si="16"/>
        <v>2.2149999999999999</v>
      </c>
      <c r="I241" s="47">
        <f t="shared" si="17"/>
        <v>40.664345030806324</v>
      </c>
      <c r="J241" s="42"/>
    </row>
    <row r="242" spans="1:10" s="43" customFormat="1" ht="14.25" x14ac:dyDescent="0.2">
      <c r="A242" s="72">
        <v>530</v>
      </c>
      <c r="B242" s="79" t="s">
        <v>497</v>
      </c>
      <c r="C242" s="80" t="s">
        <v>62</v>
      </c>
      <c r="D242" s="80" t="s">
        <v>510</v>
      </c>
      <c r="E242" s="72">
        <v>530</v>
      </c>
      <c r="F242" s="46">
        <v>1.474</v>
      </c>
      <c r="G242" s="74">
        <v>2.9020000000000001</v>
      </c>
      <c r="H242" s="46">
        <f t="shared" si="16"/>
        <v>1.4280000000000002</v>
      </c>
      <c r="I242" s="47">
        <f t="shared" si="17"/>
        <v>50.792556857339768</v>
      </c>
      <c r="J242" s="42"/>
    </row>
    <row r="243" spans="1:10" s="43" customFormat="1" ht="14.25" x14ac:dyDescent="0.2">
      <c r="A243" s="72">
        <v>531</v>
      </c>
      <c r="B243" s="79" t="s">
        <v>497</v>
      </c>
      <c r="C243" s="80" t="s">
        <v>511</v>
      </c>
      <c r="D243" s="80" t="s">
        <v>512</v>
      </c>
      <c r="E243" s="72">
        <v>531</v>
      </c>
      <c r="F243" s="46">
        <v>1.8859999999999999</v>
      </c>
      <c r="G243" s="74">
        <v>4.03</v>
      </c>
      <c r="H243" s="46">
        <f t="shared" si="16"/>
        <v>2.1440000000000001</v>
      </c>
      <c r="I243" s="47">
        <f t="shared" si="17"/>
        <v>46.79900744416873</v>
      </c>
      <c r="J243" s="42"/>
    </row>
    <row r="244" spans="1:10" s="43" customFormat="1" ht="14.25" x14ac:dyDescent="0.2">
      <c r="A244" s="72">
        <v>532</v>
      </c>
      <c r="B244" s="79" t="s">
        <v>497</v>
      </c>
      <c r="C244" s="80" t="s">
        <v>59</v>
      </c>
      <c r="D244" s="80" t="s">
        <v>67</v>
      </c>
      <c r="E244" s="72">
        <v>532</v>
      </c>
      <c r="F244" s="46">
        <v>1.5580000000000001</v>
      </c>
      <c r="G244" s="74">
        <v>3.6680000000000001</v>
      </c>
      <c r="H244" s="46">
        <f t="shared" si="16"/>
        <v>2.1100000000000003</v>
      </c>
      <c r="I244" s="47">
        <f t="shared" si="17"/>
        <v>42.475463467829876</v>
      </c>
      <c r="J244" s="42"/>
    </row>
    <row r="245" spans="1:10" s="43" customFormat="1" ht="14.25" x14ac:dyDescent="0.2">
      <c r="A245" s="72">
        <v>533</v>
      </c>
      <c r="B245" s="79" t="s">
        <v>497</v>
      </c>
      <c r="C245" s="80" t="s">
        <v>513</v>
      </c>
      <c r="D245" s="80" t="s">
        <v>514</v>
      </c>
      <c r="E245" s="72">
        <v>533</v>
      </c>
      <c r="F245" s="46">
        <v>2.1309999999999998</v>
      </c>
      <c r="G245" s="74">
        <v>3.948</v>
      </c>
      <c r="H245" s="46">
        <f t="shared" si="16"/>
        <v>1.8170000000000002</v>
      </c>
      <c r="I245" s="47">
        <f t="shared" si="17"/>
        <v>53.976697061803435</v>
      </c>
      <c r="J245" s="42"/>
    </row>
    <row r="246" spans="1:10" s="43" customFormat="1" ht="14.25" x14ac:dyDescent="0.2">
      <c r="A246" s="72">
        <v>534</v>
      </c>
      <c r="B246" s="79" t="s">
        <v>497</v>
      </c>
      <c r="C246" s="80" t="s">
        <v>131</v>
      </c>
      <c r="D246" s="80" t="s">
        <v>158</v>
      </c>
      <c r="E246" s="72">
        <v>534</v>
      </c>
      <c r="F246" s="46">
        <v>1.415</v>
      </c>
      <c r="G246" s="74">
        <v>3.9359999999999999</v>
      </c>
      <c r="H246" s="46">
        <f t="shared" si="16"/>
        <v>2.5209999999999999</v>
      </c>
      <c r="I246" s="47">
        <f t="shared" si="17"/>
        <v>35.950203252032523</v>
      </c>
      <c r="J246" s="42"/>
    </row>
    <row r="247" spans="1:10" s="43" customFormat="1" ht="14.25" x14ac:dyDescent="0.2">
      <c r="A247" s="72">
        <v>535</v>
      </c>
      <c r="B247" s="79" t="s">
        <v>497</v>
      </c>
      <c r="C247" s="80" t="s">
        <v>439</v>
      </c>
      <c r="D247" s="80" t="s">
        <v>515</v>
      </c>
      <c r="E247" s="72">
        <v>535</v>
      </c>
      <c r="F247" s="46">
        <v>1.651</v>
      </c>
      <c r="G247" s="74">
        <v>4.0990000000000002</v>
      </c>
      <c r="H247" s="46">
        <f t="shared" si="16"/>
        <v>2.4480000000000004</v>
      </c>
      <c r="I247" s="47">
        <f t="shared" si="17"/>
        <v>40.278116613808244</v>
      </c>
      <c r="J247" s="42"/>
    </row>
    <row r="248" spans="1:10" s="43" customFormat="1" ht="14.25" x14ac:dyDescent="0.2">
      <c r="A248" s="72">
        <v>536</v>
      </c>
      <c r="B248" s="79" t="s">
        <v>497</v>
      </c>
      <c r="C248" s="80" t="s">
        <v>143</v>
      </c>
      <c r="D248" s="80" t="s">
        <v>516</v>
      </c>
      <c r="E248" s="72">
        <v>536</v>
      </c>
      <c r="F248" s="46">
        <v>1.9690000000000001</v>
      </c>
      <c r="G248" s="74">
        <v>4.4580000000000002</v>
      </c>
      <c r="H248" s="46">
        <f t="shared" si="16"/>
        <v>2.4889999999999999</v>
      </c>
      <c r="I248" s="47">
        <f t="shared" si="17"/>
        <v>44.167788245850161</v>
      </c>
      <c r="J248" s="42"/>
    </row>
    <row r="249" spans="1:10" s="43" customFormat="1" ht="14.25" x14ac:dyDescent="0.2">
      <c r="A249" s="72">
        <v>537</v>
      </c>
      <c r="B249" s="79" t="s">
        <v>497</v>
      </c>
      <c r="C249" s="80" t="s">
        <v>517</v>
      </c>
      <c r="D249" s="80" t="s">
        <v>518</v>
      </c>
      <c r="E249" s="72">
        <v>537</v>
      </c>
      <c r="F249" s="46">
        <v>1.232</v>
      </c>
      <c r="G249" s="74">
        <v>3.1640000000000001</v>
      </c>
      <c r="H249" s="46">
        <f t="shared" si="16"/>
        <v>1.9320000000000002</v>
      </c>
      <c r="I249" s="47">
        <f t="shared" si="17"/>
        <v>38.938053097345133</v>
      </c>
      <c r="J249" s="42"/>
    </row>
    <row r="250" spans="1:10" s="43" customFormat="1" ht="14.25" x14ac:dyDescent="0.2">
      <c r="A250" s="72">
        <v>538</v>
      </c>
      <c r="B250" s="79" t="s">
        <v>497</v>
      </c>
      <c r="C250" s="80" t="s">
        <v>147</v>
      </c>
      <c r="D250" s="80" t="s">
        <v>519</v>
      </c>
      <c r="E250" s="72">
        <v>538</v>
      </c>
      <c r="F250" s="46">
        <v>1.579</v>
      </c>
      <c r="G250" s="74">
        <v>3.6349999999999998</v>
      </c>
      <c r="H250" s="46">
        <f t="shared" si="16"/>
        <v>2.056</v>
      </c>
      <c r="I250" s="47">
        <f t="shared" si="17"/>
        <v>43.438789546079782</v>
      </c>
      <c r="J250" s="42"/>
    </row>
    <row r="251" spans="1:10" s="43" customFormat="1" ht="14.25" x14ac:dyDescent="0.2">
      <c r="A251" s="72">
        <v>539</v>
      </c>
      <c r="B251" s="79" t="s">
        <v>540</v>
      </c>
      <c r="C251" s="81" t="s">
        <v>520</v>
      </c>
      <c r="D251" s="81" t="s">
        <v>521</v>
      </c>
      <c r="E251" s="72">
        <v>539</v>
      </c>
      <c r="F251" s="46">
        <v>1.6990000000000001</v>
      </c>
      <c r="G251" s="74">
        <v>3.5019999999999998</v>
      </c>
      <c r="H251" s="46">
        <f t="shared" si="16"/>
        <v>1.8029999999999997</v>
      </c>
      <c r="I251" s="47">
        <f t="shared" si="17"/>
        <v>48.515134209023422</v>
      </c>
      <c r="J251" s="42"/>
    </row>
    <row r="252" spans="1:10" s="43" customFormat="1" ht="14.25" x14ac:dyDescent="0.2">
      <c r="A252" s="72">
        <v>540</v>
      </c>
      <c r="B252" s="79" t="s">
        <v>540</v>
      </c>
      <c r="C252" s="81" t="s">
        <v>522</v>
      </c>
      <c r="D252" s="81" t="s">
        <v>523</v>
      </c>
      <c r="E252" s="72">
        <v>540</v>
      </c>
      <c r="F252" s="46">
        <v>1.4339999999999999</v>
      </c>
      <c r="G252" s="74">
        <v>3.1869999999999998</v>
      </c>
      <c r="H252" s="46">
        <f t="shared" si="16"/>
        <v>1.7529999999999999</v>
      </c>
      <c r="I252" s="47">
        <f t="shared" si="17"/>
        <v>44.995293379353626</v>
      </c>
      <c r="J252" s="42"/>
    </row>
    <row r="253" spans="1:10" s="43" customFormat="1" ht="14.25" x14ac:dyDescent="0.2">
      <c r="A253" s="72">
        <v>541</v>
      </c>
      <c r="B253" s="79" t="s">
        <v>540</v>
      </c>
      <c r="C253" s="81" t="s">
        <v>291</v>
      </c>
      <c r="D253" s="81" t="s">
        <v>524</v>
      </c>
      <c r="E253" s="72">
        <v>541</v>
      </c>
      <c r="F253" s="46">
        <v>1.7190000000000001</v>
      </c>
      <c r="G253" s="74">
        <v>3.6219999999999999</v>
      </c>
      <c r="H253" s="46">
        <f t="shared" si="16"/>
        <v>1.9029999999999998</v>
      </c>
      <c r="I253" s="47">
        <f t="shared" si="17"/>
        <v>47.459966869133083</v>
      </c>
      <c r="J253" s="42"/>
    </row>
    <row r="254" spans="1:10" s="43" customFormat="1" ht="14.25" x14ac:dyDescent="0.2">
      <c r="A254" s="72">
        <v>542</v>
      </c>
      <c r="B254" s="79" t="s">
        <v>540</v>
      </c>
      <c r="C254" s="81" t="s">
        <v>75</v>
      </c>
      <c r="D254" s="81" t="s">
        <v>525</v>
      </c>
      <c r="E254" s="72">
        <v>542</v>
      </c>
      <c r="F254" s="46">
        <v>2.069</v>
      </c>
      <c r="G254" s="74">
        <v>3.9689999999999999</v>
      </c>
      <c r="H254" s="46">
        <f t="shared" si="16"/>
        <v>1.9</v>
      </c>
      <c r="I254" s="47">
        <f t="shared" si="17"/>
        <v>52.128999748047363</v>
      </c>
      <c r="J254" s="42"/>
    </row>
    <row r="255" spans="1:10" s="43" customFormat="1" ht="14.25" x14ac:dyDescent="0.2">
      <c r="A255" s="72">
        <v>543</v>
      </c>
      <c r="B255" s="79" t="s">
        <v>540</v>
      </c>
      <c r="C255" s="81" t="s">
        <v>526</v>
      </c>
      <c r="D255" s="81" t="s">
        <v>527</v>
      </c>
      <c r="E255" s="72">
        <v>543</v>
      </c>
      <c r="F255" s="46">
        <v>1.71</v>
      </c>
      <c r="G255" s="74">
        <v>3.375</v>
      </c>
      <c r="H255" s="46">
        <f t="shared" si="16"/>
        <v>1.665</v>
      </c>
      <c r="I255" s="47">
        <f t="shared" si="17"/>
        <v>50.666666666666671</v>
      </c>
      <c r="J255" s="42"/>
    </row>
    <row r="256" spans="1:10" s="43" customFormat="1" ht="14.25" x14ac:dyDescent="0.2">
      <c r="A256" s="72">
        <v>544</v>
      </c>
      <c r="B256" s="79" t="s">
        <v>540</v>
      </c>
      <c r="C256" s="81" t="s">
        <v>157</v>
      </c>
      <c r="D256" s="81" t="s">
        <v>528</v>
      </c>
      <c r="E256" s="72">
        <v>544</v>
      </c>
      <c r="F256" s="46">
        <v>1.7190000000000001</v>
      </c>
      <c r="G256" s="74">
        <v>3.2549999999999999</v>
      </c>
      <c r="H256" s="46">
        <f t="shared" si="16"/>
        <v>1.5359999999999998</v>
      </c>
      <c r="I256" s="47">
        <f t="shared" si="17"/>
        <v>52.8110599078341</v>
      </c>
      <c r="J256" s="42"/>
    </row>
    <row r="257" spans="1:10" s="43" customFormat="1" ht="14.25" x14ac:dyDescent="0.2">
      <c r="A257" s="72">
        <v>545</v>
      </c>
      <c r="B257" s="79" t="s">
        <v>540</v>
      </c>
      <c r="C257" s="81" t="s">
        <v>529</v>
      </c>
      <c r="D257" s="81" t="s">
        <v>530</v>
      </c>
      <c r="E257" s="72">
        <v>545</v>
      </c>
      <c r="F257" s="46">
        <v>1.347</v>
      </c>
      <c r="G257" s="74">
        <v>3.2770000000000001</v>
      </c>
      <c r="H257" s="46">
        <f t="shared" si="16"/>
        <v>1.9300000000000002</v>
      </c>
      <c r="I257" s="47">
        <f t="shared" si="17"/>
        <v>41.104668904485806</v>
      </c>
      <c r="J257" s="42"/>
    </row>
    <row r="258" spans="1:10" s="43" customFormat="1" ht="14.25" x14ac:dyDescent="0.2">
      <c r="A258" s="72">
        <v>546</v>
      </c>
      <c r="B258" s="79" t="s">
        <v>540</v>
      </c>
      <c r="C258" s="81" t="s">
        <v>531</v>
      </c>
      <c r="D258" s="81" t="s">
        <v>532</v>
      </c>
      <c r="E258" s="72">
        <v>546</v>
      </c>
      <c r="F258" s="46">
        <v>2.5760000000000001</v>
      </c>
      <c r="G258" s="74">
        <v>4.3109999999999999</v>
      </c>
      <c r="H258" s="46">
        <f t="shared" si="16"/>
        <v>1.7349999999999999</v>
      </c>
      <c r="I258" s="47">
        <f t="shared" si="17"/>
        <v>59.754117374159129</v>
      </c>
      <c r="J258" s="42"/>
    </row>
    <row r="259" spans="1:10" s="43" customFormat="1" ht="14.25" x14ac:dyDescent="0.2">
      <c r="A259" s="72">
        <v>547</v>
      </c>
      <c r="B259" s="79" t="s">
        <v>540</v>
      </c>
      <c r="C259" s="81" t="s">
        <v>533</v>
      </c>
      <c r="D259" s="81" t="s">
        <v>534</v>
      </c>
      <c r="E259" s="72">
        <v>547</v>
      </c>
      <c r="F259" s="46">
        <v>1.724</v>
      </c>
      <c r="G259" s="74">
        <v>3.0960000000000001</v>
      </c>
      <c r="H259" s="46">
        <f t="shared" si="16"/>
        <v>1.3720000000000001</v>
      </c>
      <c r="I259" s="47">
        <f t="shared" si="17"/>
        <v>55.684754521963818</v>
      </c>
      <c r="J259" s="42"/>
    </row>
    <row r="260" spans="1:10" s="43" customFormat="1" ht="14.25" x14ac:dyDescent="0.2">
      <c r="A260" s="72">
        <v>548</v>
      </c>
      <c r="B260" s="79" t="s">
        <v>540</v>
      </c>
      <c r="C260" s="81" t="s">
        <v>535</v>
      </c>
      <c r="D260" s="81" t="s">
        <v>536</v>
      </c>
      <c r="E260" s="72">
        <v>548</v>
      </c>
      <c r="F260" s="46">
        <v>1.536</v>
      </c>
      <c r="G260" s="74">
        <v>3.5670000000000002</v>
      </c>
      <c r="H260" s="46">
        <f t="shared" si="16"/>
        <v>2.0310000000000001</v>
      </c>
      <c r="I260" s="47">
        <f t="shared" si="17"/>
        <v>43.061396131202692</v>
      </c>
      <c r="J260" s="42"/>
    </row>
    <row r="261" spans="1:10" s="43" customFormat="1" ht="14.25" x14ac:dyDescent="0.2">
      <c r="A261" s="72">
        <v>549</v>
      </c>
      <c r="B261" s="79" t="s">
        <v>540</v>
      </c>
      <c r="C261" s="81" t="s">
        <v>537</v>
      </c>
      <c r="D261" s="81" t="s">
        <v>159</v>
      </c>
      <c r="E261" s="72">
        <v>549</v>
      </c>
      <c r="F261" s="46">
        <v>1.2509999999999999</v>
      </c>
      <c r="G261" s="74">
        <v>2.9940000000000002</v>
      </c>
      <c r="H261" s="46">
        <f t="shared" si="16"/>
        <v>1.7430000000000003</v>
      </c>
      <c r="I261" s="47">
        <f t="shared" si="17"/>
        <v>41.78356713426853</v>
      </c>
      <c r="J261" s="42"/>
    </row>
    <row r="262" spans="1:10" s="43" customFormat="1" ht="14.25" x14ac:dyDescent="0.2">
      <c r="A262" s="72">
        <v>550</v>
      </c>
      <c r="B262" s="79" t="s">
        <v>540</v>
      </c>
      <c r="C262" s="81" t="s">
        <v>538</v>
      </c>
      <c r="D262" s="81" t="s">
        <v>539</v>
      </c>
      <c r="E262" s="72">
        <v>550</v>
      </c>
      <c r="F262" s="46">
        <v>1.3420000000000001</v>
      </c>
      <c r="G262" s="74">
        <v>3.0459999999999998</v>
      </c>
      <c r="H262" s="46">
        <f t="shared" si="16"/>
        <v>1.7039999999999997</v>
      </c>
      <c r="I262" s="47">
        <f t="shared" si="17"/>
        <v>44.057780695994751</v>
      </c>
      <c r="J262" s="42"/>
    </row>
    <row r="263" spans="1:10" s="43" customFormat="1" ht="14.25" x14ac:dyDescent="0.2">
      <c r="A263" s="72">
        <v>551</v>
      </c>
      <c r="B263" s="83" t="s">
        <v>541</v>
      </c>
      <c r="C263" s="80" t="s">
        <v>542</v>
      </c>
      <c r="D263" s="80" t="s">
        <v>543</v>
      </c>
      <c r="E263" s="72">
        <v>551</v>
      </c>
      <c r="F263" s="46">
        <v>1.58</v>
      </c>
      <c r="G263" s="74">
        <v>3.8239999999999998</v>
      </c>
      <c r="H263" s="46">
        <f t="shared" si="16"/>
        <v>2.2439999999999998</v>
      </c>
      <c r="I263" s="47">
        <f t="shared" si="17"/>
        <v>41.317991631799167</v>
      </c>
      <c r="J263" s="42"/>
    </row>
    <row r="264" spans="1:10" s="43" customFormat="1" ht="14.25" x14ac:dyDescent="0.2">
      <c r="A264" s="72">
        <v>552</v>
      </c>
      <c r="B264" s="83" t="s">
        <v>541</v>
      </c>
      <c r="C264" s="80" t="s">
        <v>77</v>
      </c>
      <c r="D264" s="80" t="s">
        <v>544</v>
      </c>
      <c r="E264" s="72">
        <v>552</v>
      </c>
      <c r="F264" s="46">
        <v>1.84</v>
      </c>
      <c r="G264" s="74">
        <v>3.5659999999999998</v>
      </c>
      <c r="H264" s="46">
        <f t="shared" si="16"/>
        <v>1.7259999999999998</v>
      </c>
      <c r="I264" s="47">
        <f t="shared" si="17"/>
        <v>51.598429613011788</v>
      </c>
      <c r="J264" s="42"/>
    </row>
    <row r="265" spans="1:10" s="43" customFormat="1" ht="14.25" x14ac:dyDescent="0.2">
      <c r="A265" s="72">
        <v>553</v>
      </c>
      <c r="B265" s="83" t="s">
        <v>541</v>
      </c>
      <c r="C265" s="80" t="s">
        <v>542</v>
      </c>
      <c r="D265" s="80" t="s">
        <v>545</v>
      </c>
      <c r="E265" s="72">
        <v>553</v>
      </c>
      <c r="F265" s="46">
        <v>1.8759999999999999</v>
      </c>
      <c r="G265" s="74">
        <v>4.2190000000000003</v>
      </c>
      <c r="H265" s="46">
        <f t="shared" si="16"/>
        <v>2.3430000000000004</v>
      </c>
      <c r="I265" s="47">
        <f t="shared" si="17"/>
        <v>44.465513154776012</v>
      </c>
      <c r="J265" s="42"/>
    </row>
    <row r="266" spans="1:10" s="43" customFormat="1" ht="14.25" x14ac:dyDescent="0.2">
      <c r="A266" s="72">
        <v>554</v>
      </c>
      <c r="B266" s="83" t="s">
        <v>541</v>
      </c>
      <c r="C266" s="80" t="s">
        <v>546</v>
      </c>
      <c r="D266" s="80" t="s">
        <v>547</v>
      </c>
      <c r="E266" s="72">
        <v>554</v>
      </c>
      <c r="F266" s="46">
        <v>1.5669999999999999</v>
      </c>
      <c r="G266" s="74">
        <v>3.5379999999999998</v>
      </c>
      <c r="H266" s="46">
        <f t="shared" si="16"/>
        <v>1.9709999999999999</v>
      </c>
      <c r="I266" s="47">
        <f t="shared" si="17"/>
        <v>44.290559638213686</v>
      </c>
      <c r="J266" s="42"/>
    </row>
    <row r="267" spans="1:10" s="43" customFormat="1" ht="14.25" x14ac:dyDescent="0.2">
      <c r="A267" s="72">
        <v>555</v>
      </c>
      <c r="B267" s="83" t="s">
        <v>541</v>
      </c>
      <c r="C267" s="80" t="s">
        <v>363</v>
      </c>
      <c r="D267" s="80" t="s">
        <v>547</v>
      </c>
      <c r="E267" s="72">
        <v>555</v>
      </c>
      <c r="F267" s="46">
        <v>2.0270000000000001</v>
      </c>
      <c r="G267" s="74">
        <v>4.2759999999999998</v>
      </c>
      <c r="H267" s="46">
        <f t="shared" si="16"/>
        <v>2.2489999999999997</v>
      </c>
      <c r="I267" s="47">
        <f t="shared" si="17"/>
        <v>47.404115996258192</v>
      </c>
      <c r="J267" s="42"/>
    </row>
    <row r="268" spans="1:10" s="43" customFormat="1" ht="14.25" x14ac:dyDescent="0.2">
      <c r="A268" s="72">
        <v>556</v>
      </c>
      <c r="B268" s="83" t="s">
        <v>541</v>
      </c>
      <c r="C268" s="80" t="s">
        <v>548</v>
      </c>
      <c r="D268" s="80" t="s">
        <v>549</v>
      </c>
      <c r="E268" s="72">
        <v>556</v>
      </c>
      <c r="F268" s="46">
        <v>1.593</v>
      </c>
      <c r="G268" s="74">
        <v>3.6080000000000001</v>
      </c>
      <c r="H268" s="46">
        <f t="shared" si="16"/>
        <v>2.0150000000000001</v>
      </c>
      <c r="I268" s="47">
        <f t="shared" si="17"/>
        <v>44.151884700665185</v>
      </c>
      <c r="J268" s="42"/>
    </row>
    <row r="269" spans="1:10" s="43" customFormat="1" ht="14.25" x14ac:dyDescent="0.2">
      <c r="A269" s="72">
        <v>557</v>
      </c>
      <c r="B269" s="83" t="s">
        <v>541</v>
      </c>
      <c r="C269" s="80" t="s">
        <v>191</v>
      </c>
      <c r="D269" s="80" t="s">
        <v>550</v>
      </c>
      <c r="E269" s="72">
        <v>557</v>
      </c>
      <c r="F269" s="46">
        <v>1.821</v>
      </c>
      <c r="G269" s="74">
        <v>4.4320000000000004</v>
      </c>
      <c r="H269" s="46">
        <f t="shared" si="16"/>
        <v>2.6110000000000007</v>
      </c>
      <c r="I269" s="47">
        <f t="shared" si="17"/>
        <v>41.087545126353788</v>
      </c>
      <c r="J269" s="42"/>
    </row>
    <row r="270" spans="1:10" s="43" customFormat="1" ht="14.25" x14ac:dyDescent="0.2">
      <c r="A270" s="72">
        <v>558</v>
      </c>
      <c r="B270" s="83" t="s">
        <v>541</v>
      </c>
      <c r="C270" s="80" t="s">
        <v>551</v>
      </c>
      <c r="D270" s="80" t="s">
        <v>85</v>
      </c>
      <c r="E270" s="72">
        <v>558</v>
      </c>
      <c r="F270" s="46">
        <v>1.4610000000000001</v>
      </c>
      <c r="G270" s="74">
        <v>3.3170000000000002</v>
      </c>
      <c r="H270" s="46">
        <f t="shared" si="16"/>
        <v>1.8560000000000001</v>
      </c>
      <c r="I270" s="47">
        <f t="shared" si="17"/>
        <v>44.04582454024721</v>
      </c>
      <c r="J270" s="42"/>
    </row>
    <row r="271" spans="1:10" s="43" customFormat="1" ht="14.25" x14ac:dyDescent="0.2">
      <c r="A271" s="72">
        <v>559</v>
      </c>
      <c r="B271" s="83" t="s">
        <v>541</v>
      </c>
      <c r="C271" s="80" t="s">
        <v>552</v>
      </c>
      <c r="D271" s="80" t="s">
        <v>553</v>
      </c>
      <c r="E271" s="72">
        <v>559</v>
      </c>
      <c r="F271" s="46">
        <v>1.694</v>
      </c>
      <c r="G271" s="74">
        <v>3.2450000000000001</v>
      </c>
      <c r="H271" s="46">
        <f t="shared" si="16"/>
        <v>1.5510000000000002</v>
      </c>
      <c r="I271" s="47">
        <f t="shared" si="17"/>
        <v>52.20338983050847</v>
      </c>
      <c r="J271" s="42"/>
    </row>
    <row r="272" spans="1:10" s="43" customFormat="1" ht="14.25" x14ac:dyDescent="0.2">
      <c r="A272" s="72">
        <v>560</v>
      </c>
      <c r="B272" s="83" t="s">
        <v>541</v>
      </c>
      <c r="C272" s="80" t="s">
        <v>554</v>
      </c>
      <c r="D272" s="80" t="s">
        <v>555</v>
      </c>
      <c r="E272" s="72">
        <v>560</v>
      </c>
      <c r="F272" s="46">
        <v>1.66</v>
      </c>
      <c r="G272" s="74">
        <v>4.093</v>
      </c>
      <c r="H272" s="46">
        <f t="shared" si="16"/>
        <v>2.4329999999999998</v>
      </c>
      <c r="I272" s="47">
        <f t="shared" si="17"/>
        <v>40.557048619594426</v>
      </c>
      <c r="J272" s="42"/>
    </row>
    <row r="273" spans="1:10" s="43" customFormat="1" ht="14.25" x14ac:dyDescent="0.2">
      <c r="A273" s="72">
        <v>561</v>
      </c>
      <c r="B273" s="83" t="s">
        <v>541</v>
      </c>
      <c r="C273" s="80" t="s">
        <v>556</v>
      </c>
      <c r="D273" s="80" t="s">
        <v>557</v>
      </c>
      <c r="E273" s="72">
        <v>561</v>
      </c>
      <c r="F273" s="46">
        <v>2.339</v>
      </c>
      <c r="G273" s="74">
        <v>3.952</v>
      </c>
      <c r="H273" s="46">
        <f t="shared" si="16"/>
        <v>1.613</v>
      </c>
      <c r="I273" s="47">
        <f t="shared" si="17"/>
        <v>59.185222672064775</v>
      </c>
      <c r="J273" s="42"/>
    </row>
    <row r="274" spans="1:10" s="43" customFormat="1" ht="14.25" x14ac:dyDescent="0.2">
      <c r="A274" s="72">
        <v>562</v>
      </c>
      <c r="B274" s="83" t="s">
        <v>541</v>
      </c>
      <c r="C274" s="80" t="s">
        <v>558</v>
      </c>
      <c r="D274" s="80" t="s">
        <v>557</v>
      </c>
      <c r="E274" s="72">
        <v>562</v>
      </c>
      <c r="F274" s="46">
        <v>1.8109999999999999</v>
      </c>
      <c r="G274" s="74">
        <v>4.0860000000000003</v>
      </c>
      <c r="H274" s="46">
        <f t="shared" si="16"/>
        <v>2.2750000000000004</v>
      </c>
      <c r="I274" s="47">
        <f t="shared" si="17"/>
        <v>44.322075379344092</v>
      </c>
      <c r="J274" s="42"/>
    </row>
    <row r="275" spans="1:10" s="43" customFormat="1" ht="14.25" x14ac:dyDescent="0.2">
      <c r="A275" s="72">
        <v>563</v>
      </c>
      <c r="B275" s="83" t="s">
        <v>541</v>
      </c>
      <c r="C275" s="80" t="s">
        <v>559</v>
      </c>
      <c r="D275" s="80" t="s">
        <v>560</v>
      </c>
      <c r="E275" s="72">
        <v>563</v>
      </c>
      <c r="F275" s="46">
        <v>1.629</v>
      </c>
      <c r="G275" s="74">
        <v>3.2130000000000001</v>
      </c>
      <c r="H275" s="46">
        <f t="shared" si="16"/>
        <v>1.5840000000000001</v>
      </c>
      <c r="I275" s="47">
        <f t="shared" si="17"/>
        <v>50.700280112044815</v>
      </c>
      <c r="J275" s="42"/>
    </row>
    <row r="276" spans="1:10" s="43" customFormat="1" ht="14.25" x14ac:dyDescent="0.2">
      <c r="A276" s="72">
        <v>564</v>
      </c>
      <c r="B276" s="83" t="s">
        <v>541</v>
      </c>
      <c r="C276" s="82" t="s">
        <v>561</v>
      </c>
      <c r="D276" s="82" t="s">
        <v>79</v>
      </c>
      <c r="E276" s="72">
        <v>564</v>
      </c>
      <c r="F276" s="46">
        <v>2.3279999999999998</v>
      </c>
      <c r="G276" s="74">
        <v>3.718</v>
      </c>
      <c r="H276" s="46">
        <f t="shared" si="16"/>
        <v>1.3900000000000001</v>
      </c>
      <c r="I276" s="47">
        <f t="shared" si="17"/>
        <v>62.614308768154913</v>
      </c>
      <c r="J276" s="42"/>
    </row>
    <row r="277" spans="1:10" s="43" customFormat="1" ht="14.25" x14ac:dyDescent="0.2">
      <c r="A277" s="72">
        <v>565</v>
      </c>
      <c r="B277" s="83" t="s">
        <v>541</v>
      </c>
      <c r="C277" s="80" t="s">
        <v>562</v>
      </c>
      <c r="D277" s="80" t="s">
        <v>563</v>
      </c>
      <c r="E277" s="72">
        <v>565</v>
      </c>
      <c r="F277" s="46">
        <v>2.59</v>
      </c>
      <c r="G277" s="74">
        <v>4.4340000000000002</v>
      </c>
      <c r="H277" s="46">
        <f t="shared" si="16"/>
        <v>1.8440000000000003</v>
      </c>
      <c r="I277" s="47">
        <f t="shared" si="17"/>
        <v>58.412268831754623</v>
      </c>
      <c r="J277" s="42"/>
    </row>
    <row r="278" spans="1:10" s="43" customFormat="1" ht="14.25" x14ac:dyDescent="0.2">
      <c r="A278" s="72">
        <v>566</v>
      </c>
      <c r="B278" s="83" t="s">
        <v>541</v>
      </c>
      <c r="C278" s="80" t="s">
        <v>564</v>
      </c>
      <c r="D278" s="80" t="s">
        <v>565</v>
      </c>
      <c r="E278" s="72">
        <v>566</v>
      </c>
      <c r="F278" s="46">
        <v>1.51</v>
      </c>
      <c r="G278" s="74">
        <v>3.4039999999999999</v>
      </c>
      <c r="H278" s="46">
        <f t="shared" si="16"/>
        <v>1.8939999999999999</v>
      </c>
      <c r="I278" s="47">
        <f t="shared" si="17"/>
        <v>44.359576968272627</v>
      </c>
      <c r="J278" s="42"/>
    </row>
    <row r="279" spans="1:10" s="43" customFormat="1" ht="14.25" x14ac:dyDescent="0.2">
      <c r="A279" s="72">
        <v>567</v>
      </c>
      <c r="B279" s="83" t="s">
        <v>541</v>
      </c>
      <c r="C279" s="80" t="s">
        <v>330</v>
      </c>
      <c r="D279" s="80" t="s">
        <v>566</v>
      </c>
      <c r="E279" s="72">
        <v>567</v>
      </c>
      <c r="F279" s="46">
        <v>1.899</v>
      </c>
      <c r="G279" s="74">
        <v>3.3159999999999998</v>
      </c>
      <c r="H279" s="46">
        <f t="shared" si="16"/>
        <v>1.4169999999999998</v>
      </c>
      <c r="I279" s="47">
        <f t="shared" si="17"/>
        <v>57.267792521109776</v>
      </c>
      <c r="J279" s="42"/>
    </row>
    <row r="280" spans="1:10" s="43" customFormat="1" ht="14.25" x14ac:dyDescent="0.2">
      <c r="A280" s="72">
        <v>568</v>
      </c>
      <c r="B280" s="83" t="s">
        <v>541</v>
      </c>
      <c r="C280" s="80" t="s">
        <v>93</v>
      </c>
      <c r="D280" s="80" t="s">
        <v>94</v>
      </c>
      <c r="E280" s="72">
        <v>568</v>
      </c>
      <c r="F280" s="46">
        <v>1.625</v>
      </c>
      <c r="G280" s="74">
        <v>3.294</v>
      </c>
      <c r="H280" s="46">
        <f t="shared" si="16"/>
        <v>1.669</v>
      </c>
      <c r="I280" s="47">
        <f t="shared" si="17"/>
        <v>49.332119004250153</v>
      </c>
      <c r="J280" s="42"/>
    </row>
    <row r="281" spans="1:10" s="43" customFormat="1" ht="14.25" x14ac:dyDescent="0.2">
      <c r="A281" s="72">
        <v>569</v>
      </c>
      <c r="B281" s="83" t="s">
        <v>541</v>
      </c>
      <c r="C281" s="80" t="s">
        <v>68</v>
      </c>
      <c r="D281" s="80" t="s">
        <v>69</v>
      </c>
      <c r="E281" s="72">
        <v>569</v>
      </c>
      <c r="F281" s="46">
        <v>1.897</v>
      </c>
      <c r="G281" s="74">
        <v>3.8860000000000001</v>
      </c>
      <c r="H281" s="46">
        <f t="shared" si="16"/>
        <v>1.9890000000000001</v>
      </c>
      <c r="I281" s="47">
        <f t="shared" si="17"/>
        <v>48.816263510036023</v>
      </c>
      <c r="J281" s="42"/>
    </row>
    <row r="282" spans="1:10" s="43" customFormat="1" ht="14.25" x14ac:dyDescent="0.2">
      <c r="A282" s="72">
        <v>570</v>
      </c>
      <c r="B282" s="83" t="s">
        <v>541</v>
      </c>
      <c r="C282" s="80" t="s">
        <v>160</v>
      </c>
      <c r="D282" s="80" t="s">
        <v>567</v>
      </c>
      <c r="E282" s="72">
        <v>570</v>
      </c>
      <c r="F282" s="46">
        <v>1.962</v>
      </c>
      <c r="G282" s="74">
        <v>3.758</v>
      </c>
      <c r="H282" s="46">
        <f t="shared" si="16"/>
        <v>1.796</v>
      </c>
      <c r="I282" s="47">
        <f t="shared" si="17"/>
        <v>52.208621607237895</v>
      </c>
      <c r="J282" s="42"/>
    </row>
    <row r="283" spans="1:10" s="43" customFormat="1" ht="14.25" x14ac:dyDescent="0.2">
      <c r="A283" s="72">
        <v>571</v>
      </c>
      <c r="B283" s="83" t="s">
        <v>541</v>
      </c>
      <c r="C283" s="80" t="s">
        <v>168</v>
      </c>
      <c r="D283" s="80" t="s">
        <v>140</v>
      </c>
      <c r="E283" s="72">
        <v>571</v>
      </c>
      <c r="F283" s="46">
        <v>1.782</v>
      </c>
      <c r="G283" s="74">
        <v>3.1429999999999998</v>
      </c>
      <c r="H283" s="46">
        <f t="shared" si="16"/>
        <v>1.3609999999999998</v>
      </c>
      <c r="I283" s="47">
        <f t="shared" si="17"/>
        <v>56.697422844416167</v>
      </c>
      <c r="J283" s="42"/>
    </row>
    <row r="284" spans="1:10" s="43" customFormat="1" ht="14.25" x14ac:dyDescent="0.2">
      <c r="A284" s="72">
        <v>572</v>
      </c>
      <c r="B284" s="83" t="s">
        <v>541</v>
      </c>
      <c r="C284" s="80" t="s">
        <v>568</v>
      </c>
      <c r="D284" s="80" t="s">
        <v>569</v>
      </c>
      <c r="E284" s="72">
        <v>572</v>
      </c>
      <c r="F284" s="46">
        <v>2.0990000000000002</v>
      </c>
      <c r="G284" s="74">
        <v>3.8679999999999999</v>
      </c>
      <c r="H284" s="46">
        <f t="shared" si="16"/>
        <v>1.7689999999999997</v>
      </c>
      <c r="I284" s="47">
        <f t="shared" si="17"/>
        <v>54.265770423991732</v>
      </c>
      <c r="J284" s="42"/>
    </row>
    <row r="285" spans="1:10" s="43" customFormat="1" ht="14.25" x14ac:dyDescent="0.2">
      <c r="A285" s="72">
        <v>573</v>
      </c>
      <c r="B285" s="83" t="s">
        <v>541</v>
      </c>
      <c r="C285" s="80" t="s">
        <v>570</v>
      </c>
      <c r="D285" s="80" t="s">
        <v>571</v>
      </c>
      <c r="E285" s="72">
        <v>573</v>
      </c>
      <c r="F285" s="46">
        <v>2.0699999999999998</v>
      </c>
      <c r="G285" s="74">
        <v>3.8010000000000002</v>
      </c>
      <c r="H285" s="46">
        <f t="shared" si="16"/>
        <v>1.7310000000000003</v>
      </c>
      <c r="I285" s="47">
        <f t="shared" si="17"/>
        <v>54.459352801894234</v>
      </c>
      <c r="J285" s="42"/>
    </row>
    <row r="286" spans="1:10" s="43" customFormat="1" ht="14.25" x14ac:dyDescent="0.2">
      <c r="A286" s="72">
        <v>574</v>
      </c>
      <c r="B286" s="83" t="s">
        <v>541</v>
      </c>
      <c r="C286" s="80" t="s">
        <v>173</v>
      </c>
      <c r="D286" s="80" t="s">
        <v>174</v>
      </c>
      <c r="E286" s="72">
        <v>574</v>
      </c>
      <c r="F286" s="46">
        <v>1.8919999999999999</v>
      </c>
      <c r="G286" s="74">
        <v>3.819</v>
      </c>
      <c r="H286" s="46">
        <f t="shared" si="16"/>
        <v>1.927</v>
      </c>
      <c r="I286" s="47">
        <f t="shared" si="17"/>
        <v>49.54176485991097</v>
      </c>
      <c r="J286" s="42"/>
    </row>
    <row r="287" spans="1:10" s="43" customFormat="1" ht="14.25" x14ac:dyDescent="0.2">
      <c r="A287" s="72">
        <v>575</v>
      </c>
      <c r="B287" s="83" t="s">
        <v>541</v>
      </c>
      <c r="C287" s="80" t="s">
        <v>572</v>
      </c>
      <c r="D287" s="80" t="s">
        <v>573</v>
      </c>
      <c r="E287" s="72">
        <v>575</v>
      </c>
      <c r="F287" s="46">
        <v>1.2589999999999999</v>
      </c>
      <c r="G287" s="74">
        <v>3.194</v>
      </c>
      <c r="H287" s="46">
        <f t="shared" si="16"/>
        <v>1.9350000000000001</v>
      </c>
      <c r="I287" s="47">
        <f t="shared" si="17"/>
        <v>39.417658108954285</v>
      </c>
      <c r="J287" s="42"/>
    </row>
    <row r="288" spans="1:10" s="43" customFormat="1" ht="14.25" x14ac:dyDescent="0.2">
      <c r="A288" s="72">
        <v>576</v>
      </c>
      <c r="B288" s="83" t="s">
        <v>541</v>
      </c>
      <c r="C288" s="80" t="s">
        <v>574</v>
      </c>
      <c r="D288" s="80" t="s">
        <v>575</v>
      </c>
      <c r="E288" s="72">
        <v>576</v>
      </c>
      <c r="F288" s="46">
        <v>1.3360000000000001</v>
      </c>
      <c r="G288" s="74">
        <v>3.3969999999999998</v>
      </c>
      <c r="H288" s="46">
        <f t="shared" si="16"/>
        <v>2.0609999999999999</v>
      </c>
      <c r="I288" s="47">
        <f t="shared" si="17"/>
        <v>39.328819546658821</v>
      </c>
      <c r="J288" s="42"/>
    </row>
    <row r="289" spans="1:10" s="43" customFormat="1" ht="14.25" x14ac:dyDescent="0.2">
      <c r="A289" s="72">
        <v>577</v>
      </c>
      <c r="B289" s="42"/>
      <c r="C289" s="73"/>
      <c r="D289" s="73"/>
      <c r="E289" s="72">
        <v>577</v>
      </c>
      <c r="F289" s="46">
        <v>1.655</v>
      </c>
      <c r="G289" s="74">
        <v>4.0979999999999999</v>
      </c>
      <c r="H289" s="46">
        <f t="shared" si="16"/>
        <v>2.4429999999999996</v>
      </c>
      <c r="I289" s="47">
        <f t="shared" si="17"/>
        <v>40.385553928745729</v>
      </c>
      <c r="J289" s="42"/>
    </row>
    <row r="290" spans="1:10" s="43" customFormat="1" ht="14.25" x14ac:dyDescent="0.2">
      <c r="A290" s="72">
        <v>578</v>
      </c>
      <c r="B290" s="42"/>
      <c r="C290" s="73"/>
      <c r="D290" s="73"/>
      <c r="E290" s="72">
        <v>578</v>
      </c>
      <c r="F290" s="46">
        <v>1.4690000000000001</v>
      </c>
      <c r="G290" s="74">
        <v>3.4969999999999999</v>
      </c>
      <c r="H290" s="46">
        <f t="shared" ref="H290:H353" si="18">G290-F290</f>
        <v>2.0279999999999996</v>
      </c>
      <c r="I290" s="47">
        <f t="shared" ref="I290:I353" si="19">F290/G290*100</f>
        <v>42.007434944237922</v>
      </c>
      <c r="J290" s="42"/>
    </row>
    <row r="291" spans="1:10" s="43" customFormat="1" ht="14.25" x14ac:dyDescent="0.2">
      <c r="A291" s="72">
        <v>579</v>
      </c>
      <c r="B291" s="42"/>
      <c r="C291" s="73"/>
      <c r="D291" s="73"/>
      <c r="E291" s="72">
        <v>579</v>
      </c>
      <c r="F291" s="46">
        <v>1.742</v>
      </c>
      <c r="G291" s="74">
        <v>3.9609999999999999</v>
      </c>
      <c r="H291" s="46">
        <f t="shared" si="18"/>
        <v>2.2189999999999999</v>
      </c>
      <c r="I291" s="47">
        <f t="shared" si="19"/>
        <v>43.978793234031812</v>
      </c>
      <c r="J291" s="42"/>
    </row>
    <row r="292" spans="1:10" s="43" customFormat="1" ht="14.25" x14ac:dyDescent="0.2">
      <c r="A292" s="72">
        <v>580</v>
      </c>
      <c r="B292" s="42"/>
      <c r="C292" s="73"/>
      <c r="D292" s="73"/>
      <c r="E292" s="72">
        <v>580</v>
      </c>
      <c r="F292" s="46">
        <v>1.69</v>
      </c>
      <c r="G292" s="74">
        <v>3.3889999999999998</v>
      </c>
      <c r="H292" s="46">
        <f t="shared" si="18"/>
        <v>1.6989999999999998</v>
      </c>
      <c r="I292" s="47">
        <f t="shared" si="19"/>
        <v>49.867217468279726</v>
      </c>
      <c r="J292" s="42"/>
    </row>
    <row r="293" spans="1:10" s="43" customFormat="1" ht="14.25" x14ac:dyDescent="0.2">
      <c r="A293" s="72">
        <v>581</v>
      </c>
      <c r="B293" s="42"/>
      <c r="C293" s="73"/>
      <c r="D293" s="73"/>
      <c r="E293" s="72">
        <v>581</v>
      </c>
      <c r="F293" s="46">
        <v>1.5149999999999999</v>
      </c>
      <c r="G293" s="74">
        <v>3.0230000000000001</v>
      </c>
      <c r="H293" s="46">
        <f t="shared" si="18"/>
        <v>1.5080000000000002</v>
      </c>
      <c r="I293" s="47">
        <f t="shared" si="19"/>
        <v>50.115779027456163</v>
      </c>
      <c r="J293" s="42"/>
    </row>
    <row r="294" spans="1:10" s="43" customFormat="1" ht="14.25" x14ac:dyDescent="0.2">
      <c r="A294" s="72">
        <v>582</v>
      </c>
      <c r="B294" s="42"/>
      <c r="C294" s="73"/>
      <c r="D294" s="73"/>
      <c r="E294" s="72">
        <v>582</v>
      </c>
      <c r="F294" s="46">
        <v>1.6850000000000001</v>
      </c>
      <c r="G294" s="74">
        <v>3.786</v>
      </c>
      <c r="H294" s="46">
        <f t="shared" si="18"/>
        <v>2.101</v>
      </c>
      <c r="I294" s="47">
        <f t="shared" si="19"/>
        <v>44.506075013206555</v>
      </c>
      <c r="J294" s="42"/>
    </row>
    <row r="295" spans="1:10" s="43" customFormat="1" ht="14.25" x14ac:dyDescent="0.2">
      <c r="A295" s="72">
        <v>583</v>
      </c>
      <c r="B295" s="42"/>
      <c r="C295" s="73"/>
      <c r="D295" s="73"/>
      <c r="E295" s="72">
        <v>583</v>
      </c>
      <c r="F295" s="46">
        <v>1.661</v>
      </c>
      <c r="G295" s="74">
        <v>3.258</v>
      </c>
      <c r="H295" s="46">
        <f t="shared" si="18"/>
        <v>1.597</v>
      </c>
      <c r="I295" s="47">
        <f t="shared" si="19"/>
        <v>50.982197667280538</v>
      </c>
      <c r="J295" s="42"/>
    </row>
    <row r="296" spans="1:10" s="43" customFormat="1" ht="14.25" x14ac:dyDescent="0.2">
      <c r="A296" s="72">
        <v>584</v>
      </c>
      <c r="B296" s="42"/>
      <c r="C296" s="73"/>
      <c r="D296" s="73"/>
      <c r="E296" s="72">
        <v>584</v>
      </c>
      <c r="F296" s="46">
        <v>1.2030000000000001</v>
      </c>
      <c r="G296" s="74">
        <v>3.181</v>
      </c>
      <c r="H296" s="46">
        <f t="shared" si="18"/>
        <v>1.978</v>
      </c>
      <c r="I296" s="47">
        <f t="shared" si="19"/>
        <v>37.818296133291419</v>
      </c>
      <c r="J296" s="42"/>
    </row>
    <row r="297" spans="1:10" s="43" customFormat="1" ht="14.25" x14ac:dyDescent="0.2">
      <c r="A297" s="72">
        <v>585</v>
      </c>
      <c r="B297" s="42"/>
      <c r="C297" s="73"/>
      <c r="D297" s="73"/>
      <c r="E297" s="72">
        <v>585</v>
      </c>
      <c r="F297" s="46">
        <v>1.4059999999999999</v>
      </c>
      <c r="G297" s="74">
        <v>3.1150000000000002</v>
      </c>
      <c r="H297" s="46">
        <f t="shared" si="18"/>
        <v>1.7090000000000003</v>
      </c>
      <c r="I297" s="47">
        <f t="shared" si="19"/>
        <v>45.136436597110745</v>
      </c>
      <c r="J297" s="42"/>
    </row>
    <row r="298" spans="1:10" s="43" customFormat="1" ht="14.25" x14ac:dyDescent="0.2">
      <c r="A298" s="72">
        <v>586</v>
      </c>
      <c r="B298" s="42"/>
      <c r="C298" s="73"/>
      <c r="D298" s="73"/>
      <c r="E298" s="72">
        <v>586</v>
      </c>
      <c r="F298" s="46">
        <v>2.0670000000000002</v>
      </c>
      <c r="G298" s="74">
        <v>4.5149999999999997</v>
      </c>
      <c r="H298" s="46">
        <f t="shared" si="18"/>
        <v>2.4479999999999995</v>
      </c>
      <c r="I298" s="47">
        <f t="shared" si="19"/>
        <v>45.780730897009974</v>
      </c>
      <c r="J298" s="42"/>
    </row>
    <row r="299" spans="1:10" s="43" customFormat="1" ht="14.25" x14ac:dyDescent="0.2">
      <c r="A299" s="72">
        <v>587</v>
      </c>
      <c r="B299" s="42"/>
      <c r="C299" s="73"/>
      <c r="D299" s="73"/>
      <c r="E299" s="72">
        <v>587</v>
      </c>
      <c r="F299" s="46">
        <v>1.49</v>
      </c>
      <c r="G299" s="74">
        <v>3.5310000000000001</v>
      </c>
      <c r="H299" s="46">
        <f t="shared" si="18"/>
        <v>2.0410000000000004</v>
      </c>
      <c r="I299" s="47">
        <f t="shared" si="19"/>
        <v>42.1976777116964</v>
      </c>
      <c r="J299" s="42"/>
    </row>
    <row r="300" spans="1:10" s="43" customFormat="1" ht="14.25" x14ac:dyDescent="0.2">
      <c r="A300" s="72">
        <v>588</v>
      </c>
      <c r="B300" s="42"/>
      <c r="C300" s="73"/>
      <c r="D300" s="73"/>
      <c r="E300" s="72">
        <v>588</v>
      </c>
      <c r="F300" s="46">
        <v>1.359</v>
      </c>
      <c r="G300" s="74">
        <v>3.484</v>
      </c>
      <c r="H300" s="46">
        <f t="shared" si="18"/>
        <v>2.125</v>
      </c>
      <c r="I300" s="47">
        <f t="shared" si="19"/>
        <v>39.006888633754308</v>
      </c>
      <c r="J300" s="42"/>
    </row>
    <row r="301" spans="1:10" s="43" customFormat="1" ht="14.25" x14ac:dyDescent="0.2">
      <c r="A301" s="72">
        <v>589</v>
      </c>
      <c r="B301" s="42"/>
      <c r="C301" s="73"/>
      <c r="D301" s="73"/>
      <c r="E301" s="72">
        <v>589</v>
      </c>
      <c r="F301" s="46">
        <v>1.504</v>
      </c>
      <c r="G301" s="74">
        <v>3.1619999999999999</v>
      </c>
      <c r="H301" s="46">
        <f t="shared" si="18"/>
        <v>1.6579999999999999</v>
      </c>
      <c r="I301" s="47">
        <f t="shared" si="19"/>
        <v>47.564832384566728</v>
      </c>
      <c r="J301" s="42"/>
    </row>
    <row r="302" spans="1:10" s="43" customFormat="1" ht="14.25" x14ac:dyDescent="0.2">
      <c r="A302" s="72">
        <v>590</v>
      </c>
      <c r="B302" s="42"/>
      <c r="C302" s="73"/>
      <c r="D302" s="73"/>
      <c r="E302" s="72">
        <v>590</v>
      </c>
      <c r="F302" s="46">
        <v>1.2769999999999999</v>
      </c>
      <c r="G302" s="74">
        <v>4.0670000000000002</v>
      </c>
      <c r="H302" s="46">
        <f t="shared" si="18"/>
        <v>2.79</v>
      </c>
      <c r="I302" s="47">
        <f t="shared" si="19"/>
        <v>31.399065650356523</v>
      </c>
      <c r="J302" s="42"/>
    </row>
    <row r="303" spans="1:10" s="43" customFormat="1" ht="14.25" x14ac:dyDescent="0.2">
      <c r="A303" s="72">
        <v>591</v>
      </c>
      <c r="B303" s="42"/>
      <c r="C303" s="73"/>
      <c r="D303" s="73"/>
      <c r="E303" s="72">
        <v>591</v>
      </c>
      <c r="F303" s="46">
        <v>1.454</v>
      </c>
      <c r="G303" s="74">
        <v>3.2959999999999998</v>
      </c>
      <c r="H303" s="46">
        <f t="shared" si="18"/>
        <v>1.8419999999999999</v>
      </c>
      <c r="I303" s="47">
        <f t="shared" si="19"/>
        <v>44.114077669902912</v>
      </c>
      <c r="J303" s="42"/>
    </row>
    <row r="304" spans="1:10" s="43" customFormat="1" ht="14.25" x14ac:dyDescent="0.2">
      <c r="A304" s="72">
        <v>592</v>
      </c>
      <c r="B304" s="42"/>
      <c r="C304" s="73"/>
      <c r="D304" s="73"/>
      <c r="E304" s="72">
        <v>592</v>
      </c>
      <c r="F304" s="46">
        <v>1.5229999999999999</v>
      </c>
      <c r="G304" s="74">
        <v>3.76</v>
      </c>
      <c r="H304" s="46">
        <f t="shared" si="18"/>
        <v>2.2370000000000001</v>
      </c>
      <c r="I304" s="47">
        <f t="shared" si="19"/>
        <v>40.505319148936167</v>
      </c>
      <c r="J304" s="42"/>
    </row>
    <row r="305" spans="1:10" s="43" customFormat="1" ht="14.25" x14ac:dyDescent="0.2">
      <c r="A305" s="72">
        <v>593</v>
      </c>
      <c r="B305" s="42"/>
      <c r="C305" s="73"/>
      <c r="D305" s="73"/>
      <c r="E305" s="72">
        <v>593</v>
      </c>
      <c r="F305" s="46">
        <v>1.841</v>
      </c>
      <c r="G305" s="74">
        <v>3.544</v>
      </c>
      <c r="H305" s="46">
        <f t="shared" si="18"/>
        <v>1.7030000000000001</v>
      </c>
      <c r="I305" s="47">
        <f t="shared" si="19"/>
        <v>51.946952595936793</v>
      </c>
      <c r="J305" s="42"/>
    </row>
    <row r="306" spans="1:10" s="43" customFormat="1" ht="14.25" x14ac:dyDescent="0.2">
      <c r="A306" s="72">
        <v>594</v>
      </c>
      <c r="B306" s="42"/>
      <c r="C306" s="73"/>
      <c r="D306" s="73"/>
      <c r="E306" s="72">
        <v>594</v>
      </c>
      <c r="F306" s="46">
        <v>1.6319999999999999</v>
      </c>
      <c r="G306" s="74">
        <v>3.3180000000000001</v>
      </c>
      <c r="H306" s="46">
        <f t="shared" si="18"/>
        <v>1.6860000000000002</v>
      </c>
      <c r="I306" s="47">
        <f t="shared" si="19"/>
        <v>49.186256781193485</v>
      </c>
      <c r="J306" s="42"/>
    </row>
    <row r="307" spans="1:10" s="43" customFormat="1" ht="14.25" x14ac:dyDescent="0.2">
      <c r="A307" s="72">
        <v>595</v>
      </c>
      <c r="B307" s="42"/>
      <c r="C307" s="73"/>
      <c r="D307" s="73"/>
      <c r="E307" s="72">
        <v>595</v>
      </c>
      <c r="F307" s="46">
        <v>1.462</v>
      </c>
      <c r="G307" s="74">
        <v>3.5289999999999999</v>
      </c>
      <c r="H307" s="46">
        <f t="shared" si="18"/>
        <v>2.0670000000000002</v>
      </c>
      <c r="I307" s="47">
        <f t="shared" si="19"/>
        <v>41.428166619438933</v>
      </c>
      <c r="J307" s="42"/>
    </row>
    <row r="308" spans="1:10" s="43" customFormat="1" ht="14.25" x14ac:dyDescent="0.2">
      <c r="A308" s="72">
        <v>596</v>
      </c>
      <c r="B308" s="42"/>
      <c r="C308" s="73"/>
      <c r="D308" s="73"/>
      <c r="E308" s="72">
        <v>596</v>
      </c>
      <c r="F308" s="46">
        <v>1.708</v>
      </c>
      <c r="G308" s="74">
        <v>3.6459999999999999</v>
      </c>
      <c r="H308" s="46">
        <f t="shared" si="18"/>
        <v>1.9379999999999999</v>
      </c>
      <c r="I308" s="47">
        <f t="shared" si="19"/>
        <v>46.84585847504114</v>
      </c>
      <c r="J308" s="42"/>
    </row>
    <row r="309" spans="1:10" s="43" customFormat="1" ht="14.25" x14ac:dyDescent="0.2">
      <c r="A309" s="72">
        <v>597</v>
      </c>
      <c r="B309" s="42"/>
      <c r="C309" s="73"/>
      <c r="D309" s="73"/>
      <c r="E309" s="72">
        <v>597</v>
      </c>
      <c r="F309" s="46">
        <v>1.5680000000000001</v>
      </c>
      <c r="G309" s="74">
        <v>3.363</v>
      </c>
      <c r="H309" s="46">
        <f t="shared" si="18"/>
        <v>1.7949999999999999</v>
      </c>
      <c r="I309" s="47">
        <f t="shared" si="19"/>
        <v>46.625037169194172</v>
      </c>
      <c r="J309" s="42"/>
    </row>
    <row r="310" spans="1:10" s="43" customFormat="1" ht="14.25" x14ac:dyDescent="0.2">
      <c r="A310" s="72">
        <v>598</v>
      </c>
      <c r="B310" s="42"/>
      <c r="C310" s="73"/>
      <c r="D310" s="73"/>
      <c r="E310" s="72">
        <v>598</v>
      </c>
      <c r="F310" s="46">
        <v>1.425</v>
      </c>
      <c r="G310" s="74">
        <v>2.9609999999999999</v>
      </c>
      <c r="H310" s="46">
        <f t="shared" si="18"/>
        <v>1.5359999999999998</v>
      </c>
      <c r="I310" s="47">
        <f t="shared" si="19"/>
        <v>48.125633232016213</v>
      </c>
      <c r="J310" s="42"/>
    </row>
    <row r="311" spans="1:10" s="43" customFormat="1" ht="14.25" x14ac:dyDescent="0.2">
      <c r="A311" s="72">
        <v>599</v>
      </c>
      <c r="B311" s="42"/>
      <c r="C311" s="73"/>
      <c r="D311" s="73"/>
      <c r="E311" s="72">
        <v>599</v>
      </c>
      <c r="F311" s="46">
        <v>1.7629999999999999</v>
      </c>
      <c r="G311" s="74">
        <v>3.8279999999999998</v>
      </c>
      <c r="H311" s="46">
        <f t="shared" si="18"/>
        <v>2.0649999999999999</v>
      </c>
      <c r="I311" s="47">
        <f t="shared" si="19"/>
        <v>46.055381400208987</v>
      </c>
      <c r="J311" s="42"/>
    </row>
    <row r="312" spans="1:10" s="43" customFormat="1" ht="14.25" x14ac:dyDescent="0.2">
      <c r="A312" s="72">
        <v>600</v>
      </c>
      <c r="B312" s="42"/>
      <c r="C312" s="73"/>
      <c r="D312" s="73"/>
      <c r="E312" s="72">
        <v>600</v>
      </c>
      <c r="F312" s="46">
        <v>1.516</v>
      </c>
      <c r="G312" s="74">
        <v>3.278</v>
      </c>
      <c r="H312" s="46">
        <f t="shared" si="18"/>
        <v>1.762</v>
      </c>
      <c r="I312" s="47">
        <f t="shared" si="19"/>
        <v>46.247712019524101</v>
      </c>
      <c r="J312" s="42"/>
    </row>
    <row r="313" spans="1:10" s="43" customFormat="1" ht="14.25" x14ac:dyDescent="0.2">
      <c r="A313" s="72">
        <v>601</v>
      </c>
      <c r="B313" s="42"/>
      <c r="C313" s="73"/>
      <c r="D313" s="73"/>
      <c r="E313" s="72">
        <v>601</v>
      </c>
      <c r="F313" s="46">
        <v>1.962</v>
      </c>
      <c r="G313" s="74">
        <v>3.62</v>
      </c>
      <c r="H313" s="46">
        <f t="shared" si="18"/>
        <v>1.6580000000000001</v>
      </c>
      <c r="I313" s="47">
        <f t="shared" si="19"/>
        <v>54.198895027624303</v>
      </c>
      <c r="J313" s="42"/>
    </row>
    <row r="314" spans="1:10" s="43" customFormat="1" ht="14.25" x14ac:dyDescent="0.2">
      <c r="A314" s="72">
        <v>602</v>
      </c>
      <c r="B314" s="42"/>
      <c r="C314" s="73"/>
      <c r="D314" s="73"/>
      <c r="E314" s="72">
        <v>602</v>
      </c>
      <c r="F314" s="46">
        <v>2.4740000000000002</v>
      </c>
      <c r="G314" s="74">
        <v>4.3760000000000003</v>
      </c>
      <c r="H314" s="46">
        <f t="shared" si="18"/>
        <v>1.9020000000000001</v>
      </c>
      <c r="I314" s="47">
        <f t="shared" si="19"/>
        <v>56.53564899451554</v>
      </c>
      <c r="J314" s="42"/>
    </row>
    <row r="315" spans="1:10" s="43" customFormat="1" ht="14.25" x14ac:dyDescent="0.2">
      <c r="A315" s="72">
        <v>603</v>
      </c>
      <c r="B315" s="42"/>
      <c r="C315" s="73"/>
      <c r="D315" s="73"/>
      <c r="E315" s="72">
        <v>603</v>
      </c>
      <c r="F315" s="46">
        <v>1.4359999999999999</v>
      </c>
      <c r="G315" s="74">
        <v>3.2320000000000002</v>
      </c>
      <c r="H315" s="46">
        <f t="shared" si="18"/>
        <v>1.7960000000000003</v>
      </c>
      <c r="I315" s="47">
        <f t="shared" si="19"/>
        <v>44.430693069306926</v>
      </c>
      <c r="J315" s="42"/>
    </row>
    <row r="316" spans="1:10" s="43" customFormat="1" ht="14.25" x14ac:dyDescent="0.2">
      <c r="A316" s="72">
        <v>604</v>
      </c>
      <c r="B316" s="42"/>
      <c r="C316" s="73"/>
      <c r="D316" s="73"/>
      <c r="E316" s="72">
        <v>604</v>
      </c>
      <c r="F316" s="46">
        <v>1.3089999999999999</v>
      </c>
      <c r="G316" s="74">
        <v>3.11</v>
      </c>
      <c r="H316" s="46">
        <f t="shared" si="18"/>
        <v>1.8009999999999999</v>
      </c>
      <c r="I316" s="47">
        <f t="shared" si="19"/>
        <v>42.090032154340832</v>
      </c>
      <c r="J316" s="42"/>
    </row>
    <row r="317" spans="1:10" s="43" customFormat="1" ht="14.25" x14ac:dyDescent="0.2">
      <c r="A317" s="72">
        <v>605</v>
      </c>
      <c r="B317" s="42"/>
      <c r="C317" s="73"/>
      <c r="D317" s="73"/>
      <c r="E317" s="72">
        <v>605</v>
      </c>
      <c r="F317" s="46">
        <v>1.726</v>
      </c>
      <c r="G317" s="74">
        <v>3.1469999999999998</v>
      </c>
      <c r="H317" s="46">
        <f t="shared" si="18"/>
        <v>1.4209999999999998</v>
      </c>
      <c r="I317" s="47">
        <f t="shared" si="19"/>
        <v>54.845884969812516</v>
      </c>
      <c r="J317" s="42"/>
    </row>
    <row r="318" spans="1:10" s="43" customFormat="1" ht="14.25" x14ac:dyDescent="0.2">
      <c r="A318" s="72">
        <v>606</v>
      </c>
      <c r="B318" s="42"/>
      <c r="C318" s="73"/>
      <c r="D318" s="73"/>
      <c r="E318" s="72">
        <v>606</v>
      </c>
      <c r="F318" s="46">
        <v>1.512</v>
      </c>
      <c r="G318" s="74">
        <v>4.4969999999999999</v>
      </c>
      <c r="H318" s="46">
        <f t="shared" si="18"/>
        <v>2.9849999999999999</v>
      </c>
      <c r="I318" s="47">
        <f t="shared" si="19"/>
        <v>33.622414943295531</v>
      </c>
      <c r="J318" s="42"/>
    </row>
    <row r="319" spans="1:10" s="43" customFormat="1" ht="14.25" x14ac:dyDescent="0.2">
      <c r="A319" s="72">
        <v>607</v>
      </c>
      <c r="B319" s="42"/>
      <c r="C319" s="73"/>
      <c r="D319" s="73"/>
      <c r="E319" s="72">
        <v>607</v>
      </c>
      <c r="F319" s="46">
        <v>1.76</v>
      </c>
      <c r="G319" s="74">
        <v>3.5329999999999999</v>
      </c>
      <c r="H319" s="46">
        <f t="shared" si="18"/>
        <v>1.7729999999999999</v>
      </c>
      <c r="I319" s="47">
        <f t="shared" si="19"/>
        <v>49.816020379281071</v>
      </c>
      <c r="J319" s="42"/>
    </row>
    <row r="320" spans="1:10" s="43" customFormat="1" ht="14.25" x14ac:dyDescent="0.2">
      <c r="A320" s="72">
        <v>608</v>
      </c>
      <c r="B320" s="42"/>
      <c r="C320" s="73"/>
      <c r="D320" s="73"/>
      <c r="E320" s="72">
        <v>608</v>
      </c>
      <c r="F320" s="46">
        <v>1.8129999999999999</v>
      </c>
      <c r="G320" s="74">
        <v>3.68</v>
      </c>
      <c r="H320" s="46">
        <f t="shared" si="18"/>
        <v>1.8670000000000002</v>
      </c>
      <c r="I320" s="47">
        <f t="shared" si="19"/>
        <v>49.266304347826086</v>
      </c>
      <c r="J320" s="42"/>
    </row>
    <row r="321" spans="1:10" s="43" customFormat="1" ht="14.25" x14ac:dyDescent="0.2">
      <c r="A321" s="72">
        <v>609</v>
      </c>
      <c r="B321" s="42"/>
      <c r="C321" s="73"/>
      <c r="D321" s="73"/>
      <c r="E321" s="72">
        <v>609</v>
      </c>
      <c r="F321" s="46">
        <v>1.873</v>
      </c>
      <c r="G321" s="74">
        <v>3.8180000000000001</v>
      </c>
      <c r="H321" s="46">
        <f t="shared" si="18"/>
        <v>1.9450000000000001</v>
      </c>
      <c r="I321" s="47">
        <f t="shared" si="19"/>
        <v>49.057097957045571</v>
      </c>
      <c r="J321" s="42"/>
    </row>
    <row r="322" spans="1:10" s="43" customFormat="1" ht="14.25" x14ac:dyDescent="0.2">
      <c r="A322" s="72">
        <v>610</v>
      </c>
      <c r="B322" s="42"/>
      <c r="C322" s="73"/>
      <c r="D322" s="73"/>
      <c r="E322" s="72">
        <v>610</v>
      </c>
      <c r="F322" s="46">
        <v>1.974</v>
      </c>
      <c r="G322" s="74">
        <v>3.8420000000000001</v>
      </c>
      <c r="H322" s="46">
        <f t="shared" si="18"/>
        <v>1.8680000000000001</v>
      </c>
      <c r="I322" s="47">
        <f t="shared" si="19"/>
        <v>51.379489849036965</v>
      </c>
      <c r="J322" s="42"/>
    </row>
    <row r="323" spans="1:10" s="43" customFormat="1" ht="14.25" x14ac:dyDescent="0.2">
      <c r="A323" s="72">
        <v>611</v>
      </c>
      <c r="B323" s="42"/>
      <c r="C323" s="73"/>
      <c r="D323" s="73"/>
      <c r="E323" s="72">
        <v>611</v>
      </c>
      <c r="F323" s="46">
        <v>1.236</v>
      </c>
      <c r="G323" s="74">
        <v>3.081</v>
      </c>
      <c r="H323" s="46">
        <f t="shared" si="18"/>
        <v>1.845</v>
      </c>
      <c r="I323" s="47">
        <f t="shared" si="19"/>
        <v>40.116845180136316</v>
      </c>
      <c r="J323" s="42"/>
    </row>
    <row r="324" spans="1:10" s="43" customFormat="1" ht="14.25" x14ac:dyDescent="0.2">
      <c r="A324" s="72">
        <v>612</v>
      </c>
      <c r="B324" s="42"/>
      <c r="C324" s="73"/>
      <c r="D324" s="73"/>
      <c r="E324" s="72">
        <v>612</v>
      </c>
      <c r="F324" s="46">
        <v>1.538</v>
      </c>
      <c r="G324" s="74">
        <v>3.2480000000000002</v>
      </c>
      <c r="H324" s="46">
        <f t="shared" si="18"/>
        <v>1.7100000000000002</v>
      </c>
      <c r="I324" s="47">
        <f t="shared" si="19"/>
        <v>47.35221674876847</v>
      </c>
      <c r="J324" s="42"/>
    </row>
    <row r="325" spans="1:10" s="43" customFormat="1" ht="14.25" x14ac:dyDescent="0.2">
      <c r="A325" s="72">
        <v>613</v>
      </c>
      <c r="B325" s="42"/>
      <c r="C325" s="73"/>
      <c r="D325" s="73"/>
      <c r="E325" s="72">
        <v>613</v>
      </c>
      <c r="F325" s="46">
        <v>1.4630000000000001</v>
      </c>
      <c r="G325" s="74">
        <v>3.1669999999999998</v>
      </c>
      <c r="H325" s="46">
        <f t="shared" si="18"/>
        <v>1.7039999999999997</v>
      </c>
      <c r="I325" s="47">
        <f t="shared" si="19"/>
        <v>46.195137353962743</v>
      </c>
      <c r="J325" s="42"/>
    </row>
    <row r="326" spans="1:10" s="43" customFormat="1" ht="14.25" x14ac:dyDescent="0.2">
      <c r="A326" s="72">
        <v>614</v>
      </c>
      <c r="B326" s="42"/>
      <c r="C326" s="73"/>
      <c r="D326" s="73"/>
      <c r="E326" s="72">
        <v>614</v>
      </c>
      <c r="F326" s="46">
        <v>1.8740000000000001</v>
      </c>
      <c r="G326" s="74">
        <v>3.7120000000000002</v>
      </c>
      <c r="H326" s="46">
        <f t="shared" si="18"/>
        <v>1.8380000000000001</v>
      </c>
      <c r="I326" s="47">
        <f t="shared" si="19"/>
        <v>50.484913793103445</v>
      </c>
      <c r="J326" s="42"/>
    </row>
    <row r="327" spans="1:10" s="43" customFormat="1" ht="14.25" x14ac:dyDescent="0.2">
      <c r="A327" s="72">
        <v>615</v>
      </c>
      <c r="B327" s="42"/>
      <c r="C327" s="73"/>
      <c r="D327" s="73"/>
      <c r="E327" s="72">
        <v>615</v>
      </c>
      <c r="F327" s="46">
        <v>1.661</v>
      </c>
      <c r="G327" s="74">
        <v>3.589</v>
      </c>
      <c r="H327" s="46">
        <f t="shared" si="18"/>
        <v>1.9279999999999999</v>
      </c>
      <c r="I327" s="47">
        <f t="shared" si="19"/>
        <v>46.280300919476183</v>
      </c>
      <c r="J327" s="42"/>
    </row>
    <row r="328" spans="1:10" s="43" customFormat="1" ht="14.25" x14ac:dyDescent="0.2">
      <c r="A328" s="72">
        <v>616</v>
      </c>
      <c r="B328" s="42"/>
      <c r="C328" s="73"/>
      <c r="D328" s="73"/>
      <c r="E328" s="72">
        <v>616</v>
      </c>
      <c r="F328" s="46">
        <v>2.161</v>
      </c>
      <c r="G328" s="74">
        <v>4.008</v>
      </c>
      <c r="H328" s="46">
        <f t="shared" si="18"/>
        <v>1.847</v>
      </c>
      <c r="I328" s="47">
        <f t="shared" si="19"/>
        <v>53.917165668662669</v>
      </c>
      <c r="J328" s="42"/>
    </row>
    <row r="329" spans="1:10" s="43" customFormat="1" ht="14.25" x14ac:dyDescent="0.2">
      <c r="A329" s="72">
        <v>617</v>
      </c>
      <c r="B329" s="42"/>
      <c r="C329" s="73"/>
      <c r="D329" s="73"/>
      <c r="E329" s="72">
        <v>617</v>
      </c>
      <c r="F329" s="46">
        <v>1.25</v>
      </c>
      <c r="G329" s="74">
        <v>3.2629999999999999</v>
      </c>
      <c r="H329" s="46">
        <f t="shared" si="18"/>
        <v>2.0129999999999999</v>
      </c>
      <c r="I329" s="47">
        <f t="shared" si="19"/>
        <v>38.308305240576161</v>
      </c>
      <c r="J329" s="42"/>
    </row>
    <row r="330" spans="1:10" s="43" customFormat="1" ht="14.25" x14ac:dyDescent="0.2">
      <c r="A330" s="72">
        <v>618</v>
      </c>
      <c r="B330" s="42"/>
      <c r="C330" s="73"/>
      <c r="D330" s="73"/>
      <c r="E330" s="72">
        <v>618</v>
      </c>
      <c r="F330" s="46">
        <v>1.51</v>
      </c>
      <c r="G330" s="74">
        <v>4.4539999999999997</v>
      </c>
      <c r="H330" s="46">
        <f t="shared" si="18"/>
        <v>2.944</v>
      </c>
      <c r="I330" s="47">
        <f t="shared" si="19"/>
        <v>33.902110462505611</v>
      </c>
      <c r="J330" s="42"/>
    </row>
    <row r="331" spans="1:10" s="43" customFormat="1" ht="14.25" x14ac:dyDescent="0.2">
      <c r="A331" s="72">
        <v>619</v>
      </c>
      <c r="B331" s="42"/>
      <c r="C331" s="73"/>
      <c r="D331" s="73"/>
      <c r="E331" s="72">
        <v>619</v>
      </c>
      <c r="F331" s="46">
        <v>2.0699999999999998</v>
      </c>
      <c r="G331" s="74">
        <v>3.7989999999999999</v>
      </c>
      <c r="H331" s="46">
        <f t="shared" si="18"/>
        <v>1.7290000000000001</v>
      </c>
      <c r="I331" s="47">
        <f t="shared" si="19"/>
        <v>54.488023163990519</v>
      </c>
      <c r="J331" s="42"/>
    </row>
    <row r="332" spans="1:10" s="43" customFormat="1" ht="14.25" x14ac:dyDescent="0.2">
      <c r="A332" s="72">
        <v>620</v>
      </c>
      <c r="B332" s="42"/>
      <c r="C332" s="73"/>
      <c r="D332" s="73"/>
      <c r="E332" s="72">
        <v>620</v>
      </c>
      <c r="F332" s="46">
        <v>1.837</v>
      </c>
      <c r="G332" s="74">
        <v>4.157</v>
      </c>
      <c r="H332" s="46">
        <f t="shared" si="18"/>
        <v>2.3200000000000003</v>
      </c>
      <c r="I332" s="47">
        <f t="shared" si="19"/>
        <v>44.190522011065667</v>
      </c>
      <c r="J332" s="42"/>
    </row>
    <row r="333" spans="1:10" s="43" customFormat="1" ht="14.25" x14ac:dyDescent="0.2">
      <c r="A333" s="72">
        <v>621</v>
      </c>
      <c r="B333" s="42"/>
      <c r="C333" s="73"/>
      <c r="D333" s="73"/>
      <c r="E333" s="72">
        <v>621</v>
      </c>
      <c r="F333" s="46">
        <v>1.3049999999999999</v>
      </c>
      <c r="G333" s="74">
        <v>3.1120000000000001</v>
      </c>
      <c r="H333" s="46">
        <f t="shared" si="18"/>
        <v>1.8070000000000002</v>
      </c>
      <c r="I333" s="47">
        <f t="shared" si="19"/>
        <v>41.934447300771204</v>
      </c>
      <c r="J333" s="42"/>
    </row>
    <row r="334" spans="1:10" s="43" customFormat="1" ht="14.25" x14ac:dyDescent="0.2">
      <c r="A334" s="72">
        <v>622</v>
      </c>
      <c r="B334" s="42"/>
      <c r="C334" s="73"/>
      <c r="D334" s="73"/>
      <c r="E334" s="72">
        <v>622</v>
      </c>
      <c r="F334" s="46">
        <v>1.41</v>
      </c>
      <c r="G334" s="74">
        <v>4.048</v>
      </c>
      <c r="H334" s="46">
        <f t="shared" si="18"/>
        <v>2.6379999999999999</v>
      </c>
      <c r="I334" s="47">
        <f t="shared" si="19"/>
        <v>34.83201581027668</v>
      </c>
      <c r="J334" s="42"/>
    </row>
    <row r="335" spans="1:10" s="43" customFormat="1" ht="14.25" x14ac:dyDescent="0.2">
      <c r="A335" s="72">
        <v>623</v>
      </c>
      <c r="B335" s="42"/>
      <c r="C335" s="73"/>
      <c r="D335" s="73"/>
      <c r="E335" s="72">
        <v>623</v>
      </c>
      <c r="F335" s="46">
        <v>1.9410000000000001</v>
      </c>
      <c r="G335" s="74">
        <v>3.7050000000000001</v>
      </c>
      <c r="H335" s="46">
        <f t="shared" si="18"/>
        <v>1.764</v>
      </c>
      <c r="I335" s="47">
        <f t="shared" si="19"/>
        <v>52.388663967611336</v>
      </c>
      <c r="J335" s="42"/>
    </row>
    <row r="336" spans="1:10" s="43" customFormat="1" ht="14.25" x14ac:dyDescent="0.2">
      <c r="A336" s="72">
        <v>624</v>
      </c>
      <c r="B336" s="42"/>
      <c r="C336" s="73"/>
      <c r="D336" s="73"/>
      <c r="E336" s="72">
        <v>624</v>
      </c>
      <c r="F336" s="46">
        <v>1.8620000000000001</v>
      </c>
      <c r="G336" s="74">
        <v>3.3570000000000002</v>
      </c>
      <c r="H336" s="46">
        <f t="shared" si="18"/>
        <v>1.4950000000000001</v>
      </c>
      <c r="I336" s="47">
        <f t="shared" si="19"/>
        <v>55.466190050640449</v>
      </c>
      <c r="J336" s="42"/>
    </row>
    <row r="337" spans="1:10" s="43" customFormat="1" ht="14.25" x14ac:dyDescent="0.2">
      <c r="A337" s="72">
        <v>625</v>
      </c>
      <c r="B337" s="42"/>
      <c r="C337" s="73"/>
      <c r="D337" s="73"/>
      <c r="E337" s="72">
        <v>625</v>
      </c>
      <c r="F337" s="46">
        <v>1.591</v>
      </c>
      <c r="G337" s="74">
        <v>3.5710000000000002</v>
      </c>
      <c r="H337" s="46">
        <f t="shared" si="18"/>
        <v>1.9800000000000002</v>
      </c>
      <c r="I337" s="47">
        <f t="shared" si="19"/>
        <v>44.553346401568184</v>
      </c>
      <c r="J337" s="42"/>
    </row>
    <row r="338" spans="1:10" s="43" customFormat="1" ht="14.25" x14ac:dyDescent="0.2">
      <c r="A338" s="72">
        <v>626</v>
      </c>
      <c r="B338" s="42"/>
      <c r="C338" s="73"/>
      <c r="D338" s="73"/>
      <c r="E338" s="72">
        <v>626</v>
      </c>
      <c r="F338" s="46">
        <v>1.458</v>
      </c>
      <c r="G338" s="74">
        <v>3.7240000000000002</v>
      </c>
      <c r="H338" s="46">
        <f t="shared" si="18"/>
        <v>2.266</v>
      </c>
      <c r="I338" s="47">
        <f t="shared" si="19"/>
        <v>39.151450053705688</v>
      </c>
      <c r="J338" s="42"/>
    </row>
    <row r="339" spans="1:10" s="43" customFormat="1" ht="14.25" x14ac:dyDescent="0.2">
      <c r="A339" s="72">
        <v>627</v>
      </c>
      <c r="B339" s="42"/>
      <c r="C339" s="73"/>
      <c r="D339" s="73"/>
      <c r="E339" s="72">
        <v>627</v>
      </c>
      <c r="F339" s="46">
        <v>1.875</v>
      </c>
      <c r="G339" s="74">
        <v>3.6789999999999998</v>
      </c>
      <c r="H339" s="46">
        <f t="shared" si="18"/>
        <v>1.8039999999999998</v>
      </c>
      <c r="I339" s="47">
        <f t="shared" si="19"/>
        <v>50.964936123946728</v>
      </c>
      <c r="J339" s="42"/>
    </row>
    <row r="340" spans="1:10" s="43" customFormat="1" ht="14.25" x14ac:dyDescent="0.2">
      <c r="A340" s="72">
        <v>628</v>
      </c>
      <c r="B340" s="42"/>
      <c r="C340" s="73"/>
      <c r="D340" s="73"/>
      <c r="E340" s="72">
        <v>628</v>
      </c>
      <c r="F340" s="46">
        <v>1.6739999999999999</v>
      </c>
      <c r="G340" s="74">
        <v>3.5840000000000001</v>
      </c>
      <c r="H340" s="46">
        <f t="shared" si="18"/>
        <v>1.9100000000000001</v>
      </c>
      <c r="I340" s="47">
        <f t="shared" si="19"/>
        <v>46.707589285714285</v>
      </c>
      <c r="J340" s="42"/>
    </row>
    <row r="341" spans="1:10" s="43" customFormat="1" ht="14.25" x14ac:dyDescent="0.2">
      <c r="A341" s="72">
        <v>629</v>
      </c>
      <c r="B341" s="42"/>
      <c r="C341" s="73"/>
      <c r="D341" s="73"/>
      <c r="E341" s="72">
        <v>629</v>
      </c>
      <c r="F341" s="46">
        <v>1.994</v>
      </c>
      <c r="G341" s="74">
        <v>3.762</v>
      </c>
      <c r="H341" s="46">
        <f t="shared" si="18"/>
        <v>1.768</v>
      </c>
      <c r="I341" s="47">
        <f t="shared" si="19"/>
        <v>53.003721424774056</v>
      </c>
      <c r="J341" s="42"/>
    </row>
    <row r="342" spans="1:10" s="43" customFormat="1" ht="14.25" x14ac:dyDescent="0.2">
      <c r="A342" s="72">
        <v>630</v>
      </c>
      <c r="B342" s="42"/>
      <c r="C342" s="73"/>
      <c r="D342" s="73"/>
      <c r="E342" s="72">
        <v>630</v>
      </c>
      <c r="F342" s="46">
        <v>1.6819999999999999</v>
      </c>
      <c r="G342" s="74">
        <v>3.6970000000000001</v>
      </c>
      <c r="H342" s="46">
        <f t="shared" si="18"/>
        <v>2.0150000000000001</v>
      </c>
      <c r="I342" s="47">
        <f t="shared" si="19"/>
        <v>45.496348390586959</v>
      </c>
      <c r="J342" s="42"/>
    </row>
    <row r="343" spans="1:10" s="43" customFormat="1" ht="14.25" x14ac:dyDescent="0.2">
      <c r="A343" s="72">
        <v>631</v>
      </c>
      <c r="B343" s="42"/>
      <c r="C343" s="73"/>
      <c r="D343" s="73"/>
      <c r="E343" s="72">
        <v>631</v>
      </c>
      <c r="F343" s="46">
        <v>1.9039999999999999</v>
      </c>
      <c r="G343" s="74">
        <v>3.7160000000000002</v>
      </c>
      <c r="H343" s="46">
        <f t="shared" si="18"/>
        <v>1.8120000000000003</v>
      </c>
      <c r="I343" s="47">
        <f t="shared" si="19"/>
        <v>51.237890204520987</v>
      </c>
      <c r="J343" s="42"/>
    </row>
    <row r="344" spans="1:10" s="43" customFormat="1" ht="14.25" x14ac:dyDescent="0.2">
      <c r="A344" s="72">
        <v>632</v>
      </c>
      <c r="B344" s="42"/>
      <c r="C344" s="73"/>
      <c r="D344" s="73"/>
      <c r="E344" s="72">
        <v>632</v>
      </c>
      <c r="F344" s="46">
        <v>1.726</v>
      </c>
      <c r="G344" s="74">
        <v>3.2250000000000001</v>
      </c>
      <c r="H344" s="46">
        <f t="shared" si="18"/>
        <v>1.4990000000000001</v>
      </c>
      <c r="I344" s="47">
        <f t="shared" si="19"/>
        <v>53.519379844961236</v>
      </c>
      <c r="J344" s="42"/>
    </row>
    <row r="345" spans="1:10" s="43" customFormat="1" ht="14.25" x14ac:dyDescent="0.2">
      <c r="A345" s="72">
        <v>633</v>
      </c>
      <c r="B345" s="42"/>
      <c r="C345" s="73"/>
      <c r="D345" s="73"/>
      <c r="E345" s="72">
        <v>633</v>
      </c>
      <c r="F345" s="46">
        <v>1.992</v>
      </c>
      <c r="G345" s="74">
        <v>3.4569999999999999</v>
      </c>
      <c r="H345" s="46">
        <f t="shared" si="18"/>
        <v>1.4649999999999999</v>
      </c>
      <c r="I345" s="47">
        <f t="shared" si="19"/>
        <v>57.622215794041075</v>
      </c>
      <c r="J345" s="42"/>
    </row>
    <row r="346" spans="1:10" s="43" customFormat="1" ht="14.25" x14ac:dyDescent="0.2">
      <c r="A346" s="72">
        <v>634</v>
      </c>
      <c r="B346" s="42"/>
      <c r="C346" s="73"/>
      <c r="D346" s="73"/>
      <c r="E346" s="72">
        <v>634</v>
      </c>
      <c r="F346" s="46">
        <v>1.85</v>
      </c>
      <c r="G346" s="74">
        <v>3.5590000000000002</v>
      </c>
      <c r="H346" s="46">
        <f t="shared" si="18"/>
        <v>1.7090000000000001</v>
      </c>
      <c r="I346" s="47">
        <f t="shared" si="19"/>
        <v>51.980893509412752</v>
      </c>
      <c r="J346" s="42"/>
    </row>
    <row r="347" spans="1:10" s="43" customFormat="1" ht="14.25" x14ac:dyDescent="0.2">
      <c r="A347" s="72">
        <v>635</v>
      </c>
      <c r="B347" s="42"/>
      <c r="C347" s="73"/>
      <c r="D347" s="73"/>
      <c r="E347" s="72">
        <v>635</v>
      </c>
      <c r="F347" s="46">
        <v>1.448</v>
      </c>
      <c r="G347" s="74">
        <v>3.6960000000000002</v>
      </c>
      <c r="H347" s="46">
        <f t="shared" si="18"/>
        <v>2.2480000000000002</v>
      </c>
      <c r="I347" s="47">
        <f t="shared" si="19"/>
        <v>39.177489177489171</v>
      </c>
      <c r="J347" s="42"/>
    </row>
    <row r="348" spans="1:10" s="43" customFormat="1" ht="14.25" x14ac:dyDescent="0.2">
      <c r="A348" s="72">
        <v>636</v>
      </c>
      <c r="B348" s="42"/>
      <c r="C348" s="73"/>
      <c r="D348" s="73"/>
      <c r="E348" s="72">
        <v>636</v>
      </c>
      <c r="F348" s="46">
        <v>2.464</v>
      </c>
      <c r="G348" s="74">
        <v>4.9619999999999997</v>
      </c>
      <c r="H348" s="46">
        <f t="shared" si="18"/>
        <v>2.4979999999999998</v>
      </c>
      <c r="I348" s="47">
        <f t="shared" si="19"/>
        <v>49.65739621120516</v>
      </c>
      <c r="J348" s="42"/>
    </row>
    <row r="349" spans="1:10" s="43" customFormat="1" ht="14.25" x14ac:dyDescent="0.2">
      <c r="A349" s="72">
        <v>637</v>
      </c>
      <c r="B349" s="42"/>
      <c r="C349" s="73"/>
      <c r="D349" s="73"/>
      <c r="E349" s="72">
        <v>637</v>
      </c>
      <c r="F349" s="46">
        <v>2.3610000000000002</v>
      </c>
      <c r="G349" s="74">
        <v>4.1289999999999996</v>
      </c>
      <c r="H349" s="46">
        <f t="shared" si="18"/>
        <v>1.7679999999999993</v>
      </c>
      <c r="I349" s="47">
        <f t="shared" si="19"/>
        <v>57.180915475902175</v>
      </c>
      <c r="J349" s="42"/>
    </row>
    <row r="350" spans="1:10" s="43" customFormat="1" ht="14.25" x14ac:dyDescent="0.2">
      <c r="A350" s="72">
        <v>638</v>
      </c>
      <c r="B350" s="42"/>
      <c r="C350" s="73"/>
      <c r="D350" s="73"/>
      <c r="E350" s="72">
        <v>638</v>
      </c>
      <c r="F350" s="46">
        <v>1.8160000000000001</v>
      </c>
      <c r="G350" s="74">
        <v>4.2030000000000003</v>
      </c>
      <c r="H350" s="46">
        <f t="shared" si="18"/>
        <v>2.3870000000000005</v>
      </c>
      <c r="I350" s="47">
        <f t="shared" si="19"/>
        <v>43.207232928860336</v>
      </c>
      <c r="J350" s="42"/>
    </row>
    <row r="351" spans="1:10" s="43" customFormat="1" ht="14.25" x14ac:dyDescent="0.2">
      <c r="A351" s="72">
        <v>639</v>
      </c>
      <c r="B351" s="42"/>
      <c r="C351" s="73"/>
      <c r="D351" s="73"/>
      <c r="E351" s="72">
        <v>639</v>
      </c>
      <c r="F351" s="46">
        <v>2.129</v>
      </c>
      <c r="G351" s="74">
        <v>3.8530000000000002</v>
      </c>
      <c r="H351" s="46">
        <f t="shared" si="18"/>
        <v>1.7240000000000002</v>
      </c>
      <c r="I351" s="47">
        <f t="shared" si="19"/>
        <v>55.25564495198546</v>
      </c>
      <c r="J351" s="42"/>
    </row>
    <row r="352" spans="1:10" s="43" customFormat="1" ht="14.25" x14ac:dyDescent="0.2">
      <c r="A352" s="72">
        <v>640</v>
      </c>
      <c r="B352" s="42"/>
      <c r="C352" s="73"/>
      <c r="D352" s="73"/>
      <c r="E352" s="72">
        <v>640</v>
      </c>
      <c r="F352" s="46">
        <v>1.7629999999999999</v>
      </c>
      <c r="G352" s="74">
        <v>3.5379999999999998</v>
      </c>
      <c r="H352" s="46">
        <f t="shared" si="18"/>
        <v>1.7749999999999999</v>
      </c>
      <c r="I352" s="47">
        <f t="shared" si="19"/>
        <v>49.830412662521198</v>
      </c>
      <c r="J352" s="42"/>
    </row>
    <row r="353" spans="1:10" s="43" customFormat="1" ht="14.25" x14ac:dyDescent="0.2">
      <c r="A353" s="72">
        <v>641</v>
      </c>
      <c r="B353" s="42"/>
      <c r="C353" s="73"/>
      <c r="D353" s="73"/>
      <c r="E353" s="72">
        <v>641</v>
      </c>
      <c r="F353" s="46">
        <v>1.774</v>
      </c>
      <c r="G353" s="74">
        <v>3.52</v>
      </c>
      <c r="H353" s="46">
        <f t="shared" si="18"/>
        <v>1.746</v>
      </c>
      <c r="I353" s="47">
        <f t="shared" si="19"/>
        <v>50.39772727272728</v>
      </c>
      <c r="J353" s="42"/>
    </row>
    <row r="354" spans="1:10" s="43" customFormat="1" ht="14.25" x14ac:dyDescent="0.2">
      <c r="A354" s="72">
        <v>642</v>
      </c>
      <c r="B354" s="42"/>
      <c r="C354" s="73"/>
      <c r="D354" s="73"/>
      <c r="E354" s="72">
        <v>642</v>
      </c>
      <c r="F354" s="46">
        <v>2.0139999999999998</v>
      </c>
      <c r="G354" s="74">
        <v>3.452</v>
      </c>
      <c r="H354" s="46">
        <f t="shared" ref="H354:H392" si="20">G354-F354</f>
        <v>1.4380000000000002</v>
      </c>
      <c r="I354" s="47">
        <f t="shared" ref="I354:I392" si="21">F354/G354*100</f>
        <v>58.342989571263026</v>
      </c>
      <c r="J354" s="42"/>
    </row>
    <row r="355" spans="1:10" s="43" customFormat="1" ht="14.25" x14ac:dyDescent="0.2">
      <c r="A355" s="72">
        <v>643</v>
      </c>
      <c r="B355" s="42"/>
      <c r="C355" s="73"/>
      <c r="D355" s="73"/>
      <c r="E355" s="72">
        <v>643</v>
      </c>
      <c r="F355" s="46">
        <v>1.7210000000000001</v>
      </c>
      <c r="G355" s="74">
        <v>3.9550000000000001</v>
      </c>
      <c r="H355" s="46">
        <f t="shared" si="20"/>
        <v>2.234</v>
      </c>
      <c r="I355" s="47">
        <f t="shared" si="21"/>
        <v>43.514538558786349</v>
      </c>
      <c r="J355" s="42"/>
    </row>
    <row r="356" spans="1:10" s="43" customFormat="1" ht="14.25" x14ac:dyDescent="0.2">
      <c r="A356" s="72">
        <v>644</v>
      </c>
      <c r="B356" s="42"/>
      <c r="C356" s="73"/>
      <c r="D356" s="73"/>
      <c r="E356" s="72">
        <v>644</v>
      </c>
      <c r="F356" s="46">
        <v>1.5620000000000001</v>
      </c>
      <c r="G356" s="74">
        <v>3.3140000000000001</v>
      </c>
      <c r="H356" s="46">
        <f t="shared" si="20"/>
        <v>1.752</v>
      </c>
      <c r="I356" s="47">
        <f t="shared" si="21"/>
        <v>47.133373566686778</v>
      </c>
      <c r="J356" s="42"/>
    </row>
    <row r="357" spans="1:10" s="43" customFormat="1" ht="14.25" x14ac:dyDescent="0.2">
      <c r="A357" s="72">
        <v>645</v>
      </c>
      <c r="B357" s="42"/>
      <c r="C357" s="73"/>
      <c r="D357" s="73"/>
      <c r="E357" s="72">
        <v>645</v>
      </c>
      <c r="F357" s="46">
        <v>1.6619999999999999</v>
      </c>
      <c r="G357" s="74">
        <v>3.8610000000000002</v>
      </c>
      <c r="H357" s="46">
        <f t="shared" si="20"/>
        <v>2.1990000000000003</v>
      </c>
      <c r="I357" s="47">
        <f t="shared" si="21"/>
        <v>43.045843045843043</v>
      </c>
      <c r="J357" s="42"/>
    </row>
    <row r="358" spans="1:10" s="43" customFormat="1" ht="14.25" x14ac:dyDescent="0.2">
      <c r="A358" s="72">
        <v>646</v>
      </c>
      <c r="B358" s="42"/>
      <c r="C358" s="73"/>
      <c r="D358" s="73"/>
      <c r="E358" s="72">
        <v>646</v>
      </c>
      <c r="F358" s="46">
        <v>1.8560000000000001</v>
      </c>
      <c r="G358" s="74">
        <v>3.871</v>
      </c>
      <c r="H358" s="46">
        <f t="shared" si="20"/>
        <v>2.0149999999999997</v>
      </c>
      <c r="I358" s="47">
        <f t="shared" si="21"/>
        <v>47.946267114440715</v>
      </c>
      <c r="J358" s="42"/>
    </row>
    <row r="359" spans="1:10" s="43" customFormat="1" ht="14.25" x14ac:dyDescent="0.2">
      <c r="A359" s="72">
        <v>647</v>
      </c>
      <c r="B359" s="42"/>
      <c r="C359" s="73"/>
      <c r="D359" s="73"/>
      <c r="E359" s="72">
        <v>647</v>
      </c>
      <c r="F359" s="46">
        <v>2.0870000000000002</v>
      </c>
      <c r="G359" s="74">
        <v>4.7960000000000003</v>
      </c>
      <c r="H359" s="46">
        <f t="shared" si="20"/>
        <v>2.7090000000000001</v>
      </c>
      <c r="I359" s="47">
        <f t="shared" si="21"/>
        <v>43.515429524603839</v>
      </c>
      <c r="J359" s="42"/>
    </row>
    <row r="360" spans="1:10" s="43" customFormat="1" ht="14.25" x14ac:dyDescent="0.2">
      <c r="A360" s="72">
        <v>648</v>
      </c>
      <c r="B360" s="42"/>
      <c r="C360" s="73"/>
      <c r="D360" s="73"/>
      <c r="E360" s="72">
        <v>648</v>
      </c>
      <c r="F360" s="46">
        <v>1.66</v>
      </c>
      <c r="G360" s="74">
        <v>3.3380000000000001</v>
      </c>
      <c r="H360" s="46">
        <f t="shared" si="20"/>
        <v>1.6780000000000002</v>
      </c>
      <c r="I360" s="47">
        <f t="shared" si="21"/>
        <v>49.730377471539839</v>
      </c>
      <c r="J360" s="42"/>
    </row>
    <row r="361" spans="1:10" s="43" customFormat="1" ht="14.25" x14ac:dyDescent="0.2">
      <c r="A361" s="72">
        <v>649</v>
      </c>
      <c r="B361" s="42"/>
      <c r="C361" s="73"/>
      <c r="D361" s="73"/>
      <c r="E361" s="72">
        <v>649</v>
      </c>
      <c r="F361" s="46">
        <v>1.716</v>
      </c>
      <c r="G361" s="74">
        <v>3.03</v>
      </c>
      <c r="H361" s="46">
        <f t="shared" si="20"/>
        <v>1.3139999999999998</v>
      </c>
      <c r="I361" s="47">
        <f t="shared" si="21"/>
        <v>56.633663366336641</v>
      </c>
      <c r="J361" s="42"/>
    </row>
    <row r="362" spans="1:10" s="43" customFormat="1" ht="14.25" x14ac:dyDescent="0.2">
      <c r="A362" s="72">
        <v>650</v>
      </c>
      <c r="B362" s="42"/>
      <c r="C362" s="73"/>
      <c r="D362" s="73"/>
      <c r="E362" s="72">
        <v>650</v>
      </c>
      <c r="F362" s="46">
        <v>1.421</v>
      </c>
      <c r="G362" s="74">
        <v>3.1859999999999999</v>
      </c>
      <c r="H362" s="46">
        <f t="shared" si="20"/>
        <v>1.7649999999999999</v>
      </c>
      <c r="I362" s="47">
        <f t="shared" si="21"/>
        <v>44.60138104205901</v>
      </c>
      <c r="J362" s="42"/>
    </row>
    <row r="363" spans="1:10" s="43" customFormat="1" ht="14.25" x14ac:dyDescent="0.2">
      <c r="A363" s="72">
        <v>651</v>
      </c>
      <c r="B363" s="42"/>
      <c r="C363" s="73"/>
      <c r="D363" s="73"/>
      <c r="E363" s="72">
        <v>651</v>
      </c>
      <c r="F363" s="46">
        <v>1.6020000000000001</v>
      </c>
      <c r="G363" s="74">
        <v>3.79</v>
      </c>
      <c r="H363" s="46">
        <f t="shared" si="20"/>
        <v>2.1879999999999997</v>
      </c>
      <c r="I363" s="47">
        <f t="shared" si="21"/>
        <v>42.269129287598943</v>
      </c>
      <c r="J363" s="42"/>
    </row>
    <row r="364" spans="1:10" s="43" customFormat="1" ht="14.25" x14ac:dyDescent="0.2">
      <c r="A364" s="72">
        <v>652</v>
      </c>
      <c r="B364" s="42"/>
      <c r="C364" s="73"/>
      <c r="D364" s="73"/>
      <c r="E364" s="72">
        <v>652</v>
      </c>
      <c r="F364" s="46">
        <v>1.905</v>
      </c>
      <c r="G364" s="74">
        <v>3.5779999999999998</v>
      </c>
      <c r="H364" s="46">
        <f t="shared" si="20"/>
        <v>1.6729999999999998</v>
      </c>
      <c r="I364" s="47">
        <f t="shared" si="21"/>
        <v>53.242034656232541</v>
      </c>
      <c r="J364" s="42"/>
    </row>
    <row r="365" spans="1:10" s="43" customFormat="1" ht="14.25" x14ac:dyDescent="0.2">
      <c r="A365" s="72">
        <v>653</v>
      </c>
      <c r="B365" s="42"/>
      <c r="C365" s="73"/>
      <c r="D365" s="73"/>
      <c r="E365" s="72">
        <v>653</v>
      </c>
      <c r="F365" s="46">
        <v>1.3420000000000001</v>
      </c>
      <c r="G365" s="74">
        <v>3.395</v>
      </c>
      <c r="H365" s="46">
        <f t="shared" si="20"/>
        <v>2.0529999999999999</v>
      </c>
      <c r="I365" s="47">
        <f t="shared" si="21"/>
        <v>39.528718703976438</v>
      </c>
      <c r="J365" s="42"/>
    </row>
    <row r="366" spans="1:10" s="43" customFormat="1" ht="14.25" x14ac:dyDescent="0.2">
      <c r="A366" s="72">
        <v>654</v>
      </c>
      <c r="B366" s="42"/>
      <c r="C366" s="73"/>
      <c r="D366" s="73"/>
      <c r="E366" s="72">
        <v>654</v>
      </c>
      <c r="F366" s="46">
        <v>1.825</v>
      </c>
      <c r="G366" s="74">
        <v>3.9660000000000002</v>
      </c>
      <c r="H366" s="46">
        <f t="shared" si="20"/>
        <v>2.141</v>
      </c>
      <c r="I366" s="47">
        <f t="shared" si="21"/>
        <v>46.01613716591023</v>
      </c>
      <c r="J366" s="42"/>
    </row>
    <row r="367" spans="1:10" s="43" customFormat="1" ht="14.25" x14ac:dyDescent="0.2">
      <c r="A367" s="72">
        <v>655</v>
      </c>
      <c r="B367" s="42"/>
      <c r="C367" s="73"/>
      <c r="D367" s="73"/>
      <c r="E367" s="72">
        <v>655</v>
      </c>
      <c r="F367" s="46">
        <v>1.851</v>
      </c>
      <c r="G367" s="74">
        <v>3.9039999999999999</v>
      </c>
      <c r="H367" s="46">
        <f t="shared" si="20"/>
        <v>2.0529999999999999</v>
      </c>
      <c r="I367" s="47">
        <f t="shared" si="21"/>
        <v>47.412909836065573</v>
      </c>
      <c r="J367" s="42"/>
    </row>
    <row r="368" spans="1:10" s="43" customFormat="1" ht="14.25" x14ac:dyDescent="0.2">
      <c r="A368" s="72">
        <v>656</v>
      </c>
      <c r="B368" s="42"/>
      <c r="C368" s="73"/>
      <c r="D368" s="73"/>
      <c r="E368" s="72">
        <v>656</v>
      </c>
      <c r="F368" s="46">
        <v>1.7270000000000001</v>
      </c>
      <c r="G368" s="74">
        <v>3.5640000000000001</v>
      </c>
      <c r="H368" s="46">
        <f t="shared" si="20"/>
        <v>1.837</v>
      </c>
      <c r="I368" s="47">
        <f t="shared" si="21"/>
        <v>48.456790123456791</v>
      </c>
      <c r="J368" s="42"/>
    </row>
    <row r="369" spans="1:10" s="43" customFormat="1" ht="14.25" x14ac:dyDescent="0.2">
      <c r="A369" s="72">
        <v>657</v>
      </c>
      <c r="B369" s="42"/>
      <c r="C369" s="73"/>
      <c r="D369" s="73"/>
      <c r="E369" s="72">
        <v>657</v>
      </c>
      <c r="F369" s="46">
        <v>1.7749999999999999</v>
      </c>
      <c r="G369" s="74">
        <v>3.37</v>
      </c>
      <c r="H369" s="46">
        <f t="shared" si="20"/>
        <v>1.5950000000000002</v>
      </c>
      <c r="I369" s="47">
        <f t="shared" si="21"/>
        <v>52.670623145400583</v>
      </c>
      <c r="J369" s="42"/>
    </row>
    <row r="370" spans="1:10" s="43" customFormat="1" ht="14.25" x14ac:dyDescent="0.2">
      <c r="A370" s="72">
        <v>658</v>
      </c>
      <c r="B370" s="42"/>
      <c r="C370" s="73"/>
      <c r="D370" s="73"/>
      <c r="E370" s="72">
        <v>658</v>
      </c>
      <c r="F370" s="46">
        <v>1.782</v>
      </c>
      <c r="G370" s="74">
        <v>3.9910000000000001</v>
      </c>
      <c r="H370" s="46">
        <f t="shared" si="20"/>
        <v>2.2090000000000001</v>
      </c>
      <c r="I370" s="47">
        <f t="shared" si="21"/>
        <v>44.650463542971686</v>
      </c>
      <c r="J370" s="42"/>
    </row>
    <row r="371" spans="1:10" s="43" customFormat="1" ht="14.25" x14ac:dyDescent="0.2">
      <c r="A371" s="72">
        <v>659</v>
      </c>
      <c r="B371" s="42"/>
      <c r="C371" s="73"/>
      <c r="D371" s="73"/>
      <c r="E371" s="72">
        <v>659</v>
      </c>
      <c r="F371" s="46">
        <v>1.837</v>
      </c>
      <c r="G371" s="74">
        <v>4.9790000000000001</v>
      </c>
      <c r="H371" s="46">
        <f t="shared" si="20"/>
        <v>3.1420000000000003</v>
      </c>
      <c r="I371" s="47">
        <f t="shared" si="21"/>
        <v>36.894958827073708</v>
      </c>
      <c r="J371" s="42"/>
    </row>
    <row r="372" spans="1:10" s="43" customFormat="1" ht="14.25" x14ac:dyDescent="0.2">
      <c r="A372" s="72">
        <v>660</v>
      </c>
      <c r="B372" s="42"/>
      <c r="C372" s="73"/>
      <c r="D372" s="73"/>
      <c r="E372" s="72">
        <v>660</v>
      </c>
      <c r="F372" s="46">
        <v>2.2589999999999999</v>
      </c>
      <c r="G372" s="74">
        <v>4.1459999999999999</v>
      </c>
      <c r="H372" s="46">
        <f t="shared" si="20"/>
        <v>1.887</v>
      </c>
      <c r="I372" s="47">
        <f t="shared" si="21"/>
        <v>54.486251808972511</v>
      </c>
      <c r="J372" s="42"/>
    </row>
    <row r="373" spans="1:10" s="43" customFormat="1" ht="14.25" x14ac:dyDescent="0.2">
      <c r="A373" s="72">
        <v>661</v>
      </c>
      <c r="B373" s="42"/>
      <c r="C373" s="73"/>
      <c r="D373" s="73"/>
      <c r="E373" s="72">
        <v>661</v>
      </c>
      <c r="F373" s="46">
        <v>1.74</v>
      </c>
      <c r="G373" s="74">
        <v>3.65</v>
      </c>
      <c r="H373" s="46">
        <f t="shared" si="20"/>
        <v>1.91</v>
      </c>
      <c r="I373" s="47">
        <f t="shared" si="21"/>
        <v>47.671232876712324</v>
      </c>
      <c r="J373" s="42"/>
    </row>
    <row r="374" spans="1:10" s="43" customFormat="1" ht="14.25" x14ac:dyDescent="0.2">
      <c r="A374" s="72">
        <v>662</v>
      </c>
      <c r="B374" s="42"/>
      <c r="C374" s="73"/>
      <c r="D374" s="73"/>
      <c r="E374" s="72">
        <v>662</v>
      </c>
      <c r="F374" s="46">
        <v>1.696</v>
      </c>
      <c r="G374" s="74">
        <v>4.1319999999999997</v>
      </c>
      <c r="H374" s="46">
        <f t="shared" si="20"/>
        <v>2.4359999999999999</v>
      </c>
      <c r="I374" s="47">
        <f t="shared" si="21"/>
        <v>41.045498547918683</v>
      </c>
      <c r="J374" s="42"/>
    </row>
    <row r="375" spans="1:10" s="43" customFormat="1" ht="14.25" x14ac:dyDescent="0.2">
      <c r="A375" s="72">
        <v>663</v>
      </c>
      <c r="B375" s="42"/>
      <c r="C375" s="73"/>
      <c r="D375" s="73"/>
      <c r="E375" s="72">
        <v>663</v>
      </c>
      <c r="F375" s="46">
        <v>1.5609999999999999</v>
      </c>
      <c r="G375" s="74">
        <v>3.0750000000000002</v>
      </c>
      <c r="H375" s="46">
        <f t="shared" si="20"/>
        <v>1.5140000000000002</v>
      </c>
      <c r="I375" s="47">
        <f t="shared" si="21"/>
        <v>50.764227642276417</v>
      </c>
      <c r="J375" s="42"/>
    </row>
    <row r="376" spans="1:10" s="43" customFormat="1" ht="14.25" x14ac:dyDescent="0.2">
      <c r="A376" s="72">
        <v>664</v>
      </c>
      <c r="B376" s="42"/>
      <c r="C376" s="73"/>
      <c r="D376" s="73"/>
      <c r="E376" s="72">
        <v>664</v>
      </c>
      <c r="F376" s="46">
        <v>1.575</v>
      </c>
      <c r="G376" s="74">
        <v>3.8370000000000002</v>
      </c>
      <c r="H376" s="46">
        <f t="shared" si="20"/>
        <v>2.2620000000000005</v>
      </c>
      <c r="I376" s="47">
        <f t="shared" si="21"/>
        <v>41.047693510555114</v>
      </c>
      <c r="J376" s="42"/>
    </row>
    <row r="377" spans="1:10" s="43" customFormat="1" ht="14.25" x14ac:dyDescent="0.2">
      <c r="A377" s="72">
        <v>665</v>
      </c>
      <c r="B377" s="42"/>
      <c r="C377" s="73"/>
      <c r="D377" s="73"/>
      <c r="E377" s="72">
        <v>665</v>
      </c>
      <c r="F377" s="46">
        <v>1.464</v>
      </c>
      <c r="G377" s="74">
        <v>3.5179999999999998</v>
      </c>
      <c r="H377" s="46">
        <f t="shared" si="20"/>
        <v>2.0539999999999998</v>
      </c>
      <c r="I377" s="47">
        <f t="shared" si="21"/>
        <v>41.614553723706656</v>
      </c>
      <c r="J377" s="42"/>
    </row>
    <row r="378" spans="1:10" s="43" customFormat="1" ht="14.25" x14ac:dyDescent="0.2">
      <c r="A378" s="72">
        <v>666</v>
      </c>
      <c r="B378" s="42"/>
      <c r="C378" s="73"/>
      <c r="D378" s="73"/>
      <c r="E378" s="72">
        <v>666</v>
      </c>
      <c r="F378" s="46">
        <v>1.4950000000000001</v>
      </c>
      <c r="G378" s="74">
        <v>3.2069999999999999</v>
      </c>
      <c r="H378" s="46">
        <f t="shared" si="20"/>
        <v>1.7119999999999997</v>
      </c>
      <c r="I378" s="47">
        <f t="shared" si="21"/>
        <v>46.616775802931095</v>
      </c>
      <c r="J378" s="42"/>
    </row>
    <row r="379" spans="1:10" s="43" customFormat="1" ht="14.25" x14ac:dyDescent="0.2">
      <c r="A379" s="72">
        <v>667</v>
      </c>
      <c r="B379" s="42"/>
      <c r="C379" s="73"/>
      <c r="D379" s="73"/>
      <c r="E379" s="72">
        <v>667</v>
      </c>
      <c r="F379" s="46">
        <v>1.593</v>
      </c>
      <c r="G379" s="74">
        <v>3.7440000000000002</v>
      </c>
      <c r="H379" s="46">
        <f t="shared" si="20"/>
        <v>2.1510000000000002</v>
      </c>
      <c r="I379" s="47">
        <f t="shared" si="21"/>
        <v>42.54807692307692</v>
      </c>
      <c r="J379" s="42"/>
    </row>
    <row r="380" spans="1:10" s="43" customFormat="1" ht="14.25" x14ac:dyDescent="0.2">
      <c r="A380" s="72">
        <v>668</v>
      </c>
      <c r="B380" s="42"/>
      <c r="C380" s="73"/>
      <c r="D380" s="73"/>
      <c r="E380" s="72">
        <v>668</v>
      </c>
      <c r="F380" s="46">
        <v>1.6339999999999999</v>
      </c>
      <c r="G380" s="74">
        <v>3.98</v>
      </c>
      <c r="H380" s="46">
        <f t="shared" si="20"/>
        <v>2.3460000000000001</v>
      </c>
      <c r="I380" s="47">
        <f t="shared" si="21"/>
        <v>41.055276381909543</v>
      </c>
      <c r="J380" s="42"/>
    </row>
    <row r="381" spans="1:10" s="43" customFormat="1" ht="14.25" x14ac:dyDescent="0.2">
      <c r="A381" s="72">
        <v>669</v>
      </c>
      <c r="B381" s="42"/>
      <c r="C381" s="73"/>
      <c r="D381" s="73"/>
      <c r="E381" s="72">
        <v>669</v>
      </c>
      <c r="F381" s="46">
        <v>2.1970000000000001</v>
      </c>
      <c r="G381" s="74">
        <v>4.2279999999999998</v>
      </c>
      <c r="H381" s="46">
        <f t="shared" si="20"/>
        <v>2.0309999999999997</v>
      </c>
      <c r="I381" s="47">
        <f t="shared" si="21"/>
        <v>51.96310312204352</v>
      </c>
      <c r="J381" s="42"/>
    </row>
    <row r="382" spans="1:10" s="43" customFormat="1" ht="14.25" x14ac:dyDescent="0.2">
      <c r="A382" s="72">
        <v>670</v>
      </c>
      <c r="B382" s="42"/>
      <c r="C382" s="73"/>
      <c r="D382" s="73"/>
      <c r="E382" s="72">
        <v>670</v>
      </c>
      <c r="F382" s="46">
        <v>1.7769999999999999</v>
      </c>
      <c r="G382" s="74">
        <v>4.0949999999999998</v>
      </c>
      <c r="H382" s="46">
        <f t="shared" si="20"/>
        <v>2.3179999999999996</v>
      </c>
      <c r="I382" s="47">
        <f t="shared" si="21"/>
        <v>43.394383394383397</v>
      </c>
      <c r="J382" s="42"/>
    </row>
    <row r="383" spans="1:10" s="43" customFormat="1" ht="14.25" x14ac:dyDescent="0.2">
      <c r="A383" s="72">
        <v>671</v>
      </c>
      <c r="B383" s="42"/>
      <c r="C383" s="73"/>
      <c r="D383" s="73"/>
      <c r="E383" s="72">
        <v>671</v>
      </c>
      <c r="F383" s="46">
        <v>1.7290000000000001</v>
      </c>
      <c r="G383" s="74">
        <v>3.6190000000000002</v>
      </c>
      <c r="H383" s="46">
        <f t="shared" si="20"/>
        <v>1.8900000000000001</v>
      </c>
      <c r="I383" s="47">
        <f t="shared" si="21"/>
        <v>47.775628626692459</v>
      </c>
      <c r="J383" s="42"/>
    </row>
    <row r="384" spans="1:10" s="43" customFormat="1" ht="14.25" x14ac:dyDescent="0.2">
      <c r="A384" s="72">
        <v>672</v>
      </c>
      <c r="B384" s="42"/>
      <c r="C384" s="73"/>
      <c r="D384" s="73"/>
      <c r="E384" s="72">
        <v>672</v>
      </c>
      <c r="F384" s="46">
        <v>2.3690000000000002</v>
      </c>
      <c r="G384" s="74">
        <v>4.12</v>
      </c>
      <c r="H384" s="46">
        <f t="shared" si="20"/>
        <v>1.7509999999999999</v>
      </c>
      <c r="I384" s="47">
        <f t="shared" si="21"/>
        <v>57.500000000000007</v>
      </c>
      <c r="J384" s="42"/>
    </row>
    <row r="385" spans="1:10" s="43" customFormat="1" ht="14.25" x14ac:dyDescent="0.2">
      <c r="A385" s="72">
        <v>673</v>
      </c>
      <c r="B385" s="42"/>
      <c r="C385" s="73"/>
      <c r="D385" s="73"/>
      <c r="E385" s="72">
        <v>673</v>
      </c>
      <c r="F385" s="46">
        <v>1.4530000000000001</v>
      </c>
      <c r="G385" s="74">
        <v>3.6869999999999998</v>
      </c>
      <c r="H385" s="46">
        <f t="shared" si="20"/>
        <v>2.234</v>
      </c>
      <c r="I385" s="47">
        <f t="shared" si="21"/>
        <v>39.408733387577982</v>
      </c>
      <c r="J385" s="42"/>
    </row>
    <row r="386" spans="1:10" s="43" customFormat="1" ht="14.25" x14ac:dyDescent="0.2">
      <c r="A386" s="72">
        <v>674</v>
      </c>
      <c r="B386" s="42"/>
      <c r="C386" s="73"/>
      <c r="D386" s="73"/>
      <c r="E386" s="72">
        <v>674</v>
      </c>
      <c r="F386" s="46">
        <v>1.601</v>
      </c>
      <c r="G386" s="74">
        <v>3.6890000000000001</v>
      </c>
      <c r="H386" s="46">
        <f t="shared" si="20"/>
        <v>2.0880000000000001</v>
      </c>
      <c r="I386" s="47">
        <f t="shared" si="21"/>
        <v>43.399295201951752</v>
      </c>
      <c r="J386" s="42"/>
    </row>
    <row r="387" spans="1:10" s="43" customFormat="1" ht="14.25" x14ac:dyDescent="0.2">
      <c r="A387" s="72">
        <v>675</v>
      </c>
      <c r="B387" s="42"/>
      <c r="C387" s="73"/>
      <c r="D387" s="73"/>
      <c r="E387" s="72">
        <v>675</v>
      </c>
      <c r="F387" s="46">
        <v>2.4140000000000001</v>
      </c>
      <c r="G387" s="74">
        <v>4.55</v>
      </c>
      <c r="H387" s="46">
        <f t="shared" si="20"/>
        <v>2.1359999999999997</v>
      </c>
      <c r="I387" s="47">
        <f t="shared" si="21"/>
        <v>53.054945054945058</v>
      </c>
      <c r="J387" s="42"/>
    </row>
    <row r="388" spans="1:10" s="43" customFormat="1" ht="14.25" x14ac:dyDescent="0.2">
      <c r="A388" s="72">
        <v>676</v>
      </c>
      <c r="B388" s="42"/>
      <c r="C388" s="73"/>
      <c r="D388" s="73"/>
      <c r="E388" s="72">
        <v>676</v>
      </c>
      <c r="F388" s="46">
        <v>2.0449999999999999</v>
      </c>
      <c r="G388" s="74">
        <v>3.8530000000000002</v>
      </c>
      <c r="H388" s="46">
        <f t="shared" si="20"/>
        <v>1.8080000000000003</v>
      </c>
      <c r="I388" s="47">
        <f t="shared" si="21"/>
        <v>53.075525564495194</v>
      </c>
      <c r="J388" s="42"/>
    </row>
    <row r="389" spans="1:10" s="43" customFormat="1" ht="14.25" x14ac:dyDescent="0.2">
      <c r="A389" s="72">
        <v>677</v>
      </c>
      <c r="B389" s="42"/>
      <c r="C389" s="73"/>
      <c r="D389" s="73"/>
      <c r="E389" s="72">
        <v>677</v>
      </c>
      <c r="F389" s="46">
        <v>1.9179999999999999</v>
      </c>
      <c r="G389" s="74">
        <v>3.3340000000000001</v>
      </c>
      <c r="H389" s="46">
        <f t="shared" si="20"/>
        <v>1.4160000000000001</v>
      </c>
      <c r="I389" s="47">
        <f t="shared" si="21"/>
        <v>57.528494301139766</v>
      </c>
      <c r="J389" s="42"/>
    </row>
    <row r="390" spans="1:10" s="43" customFormat="1" ht="14.25" x14ac:dyDescent="0.2">
      <c r="A390" s="72">
        <v>678</v>
      </c>
      <c r="B390" s="42"/>
      <c r="C390" s="73"/>
      <c r="D390" s="73"/>
      <c r="E390" s="72">
        <v>678</v>
      </c>
      <c r="F390" s="46">
        <v>1.4219999999999999</v>
      </c>
      <c r="G390" s="74">
        <v>2.968</v>
      </c>
      <c r="H390" s="46">
        <f t="shared" si="20"/>
        <v>1.546</v>
      </c>
      <c r="I390" s="47">
        <f t="shared" si="21"/>
        <v>47.911051212938006</v>
      </c>
      <c r="J390" s="42"/>
    </row>
    <row r="391" spans="1:10" s="43" customFormat="1" ht="14.25" x14ac:dyDescent="0.2">
      <c r="A391" s="72">
        <v>679</v>
      </c>
      <c r="B391" s="42"/>
      <c r="C391" s="73"/>
      <c r="D391" s="73"/>
      <c r="E391" s="72">
        <v>679</v>
      </c>
      <c r="F391" s="46">
        <v>1.75</v>
      </c>
      <c r="G391" s="74">
        <v>4.5549999999999997</v>
      </c>
      <c r="H391" s="46">
        <f t="shared" si="20"/>
        <v>2.8049999999999997</v>
      </c>
      <c r="I391" s="47">
        <f t="shared" si="21"/>
        <v>38.419319429198687</v>
      </c>
      <c r="J391" s="42"/>
    </row>
    <row r="392" spans="1:10" s="43" customFormat="1" ht="14.25" x14ac:dyDescent="0.2">
      <c r="A392" s="72">
        <v>680</v>
      </c>
      <c r="B392" s="42"/>
      <c r="C392" s="73"/>
      <c r="D392" s="73"/>
      <c r="E392" s="72">
        <v>680</v>
      </c>
      <c r="F392" s="46">
        <v>1.887</v>
      </c>
      <c r="G392" s="74">
        <v>4.4950000000000001</v>
      </c>
      <c r="H392" s="46">
        <f t="shared" si="20"/>
        <v>2.6080000000000001</v>
      </c>
      <c r="I392" s="47">
        <f t="shared" si="21"/>
        <v>41.979977753058954</v>
      </c>
      <c r="J392" s="42"/>
    </row>
    <row r="393" spans="1:10" s="43" customFormat="1" ht="14.25" x14ac:dyDescent="0.2">
      <c r="A393" s="38">
        <v>681</v>
      </c>
      <c r="B393" s="39"/>
      <c r="C393" s="40"/>
      <c r="D393" s="40"/>
      <c r="E393" s="38">
        <v>681</v>
      </c>
      <c r="F393" s="35">
        <v>1.827</v>
      </c>
      <c r="G393" s="41">
        <v>3.3730000000000002</v>
      </c>
      <c r="H393" s="35">
        <f t="shared" ref="H393:H417" si="22">G393-F393</f>
        <v>1.5460000000000003</v>
      </c>
      <c r="I393" s="36">
        <f t="shared" ref="I393:I417" si="23">F393/G393*100</f>
        <v>54.165431366735838</v>
      </c>
      <c r="J393" s="42"/>
    </row>
    <row r="394" spans="1:10" s="43" customFormat="1" ht="14.25" x14ac:dyDescent="0.2">
      <c r="A394" s="38">
        <v>682</v>
      </c>
      <c r="B394" s="39"/>
      <c r="C394" s="40"/>
      <c r="D394" s="40"/>
      <c r="E394" s="38">
        <v>682</v>
      </c>
      <c r="F394" s="35">
        <v>1.5629999999999999</v>
      </c>
      <c r="G394" s="41">
        <v>3.1179999999999999</v>
      </c>
      <c r="H394" s="35">
        <f t="shared" si="22"/>
        <v>1.5549999999999999</v>
      </c>
      <c r="I394" s="36">
        <f t="shared" si="23"/>
        <v>50.128287363694682</v>
      </c>
      <c r="J394" s="42"/>
    </row>
    <row r="395" spans="1:10" s="43" customFormat="1" ht="14.25" x14ac:dyDescent="0.2">
      <c r="A395" s="38">
        <v>683</v>
      </c>
      <c r="B395" s="39"/>
      <c r="C395" s="40"/>
      <c r="D395" s="40"/>
      <c r="E395" s="38">
        <v>683</v>
      </c>
      <c r="F395" s="35">
        <v>1.623</v>
      </c>
      <c r="G395" s="41">
        <v>3.8159999999999998</v>
      </c>
      <c r="H395" s="35">
        <f t="shared" si="22"/>
        <v>2.1929999999999996</v>
      </c>
      <c r="I395" s="36">
        <f t="shared" si="23"/>
        <v>42.531446540880509</v>
      </c>
      <c r="J395" s="42"/>
    </row>
    <row r="396" spans="1:10" s="43" customFormat="1" ht="14.25" x14ac:dyDescent="0.2">
      <c r="A396" s="38">
        <v>684</v>
      </c>
      <c r="B396" s="39"/>
      <c r="C396" s="40"/>
      <c r="D396" s="40"/>
      <c r="E396" s="38">
        <v>684</v>
      </c>
      <c r="F396" s="35">
        <v>1.361</v>
      </c>
      <c r="G396" s="41">
        <v>3.141</v>
      </c>
      <c r="H396" s="35">
        <f t="shared" si="22"/>
        <v>1.78</v>
      </c>
      <c r="I396" s="36">
        <f t="shared" si="23"/>
        <v>43.330149633874562</v>
      </c>
      <c r="J396" s="42"/>
    </row>
    <row r="397" spans="1:10" s="43" customFormat="1" ht="14.25" x14ac:dyDescent="0.2">
      <c r="A397" s="38">
        <v>685</v>
      </c>
      <c r="B397" s="39"/>
      <c r="C397" s="40"/>
      <c r="D397" s="40"/>
      <c r="E397" s="38">
        <v>685</v>
      </c>
      <c r="F397" s="35">
        <v>1.847</v>
      </c>
      <c r="G397" s="41">
        <v>3.6309999999999998</v>
      </c>
      <c r="H397" s="35">
        <f t="shared" si="22"/>
        <v>1.7839999999999998</v>
      </c>
      <c r="I397" s="36">
        <f t="shared" si="23"/>
        <v>50.867529606169107</v>
      </c>
      <c r="J397" s="42"/>
    </row>
    <row r="398" spans="1:10" s="43" customFormat="1" ht="14.25" x14ac:dyDescent="0.2">
      <c r="A398" s="38">
        <v>686</v>
      </c>
      <c r="B398" s="39"/>
      <c r="C398" s="40"/>
      <c r="D398" s="40"/>
      <c r="E398" s="38">
        <v>686</v>
      </c>
      <c r="F398" s="35">
        <v>1.2969999999999999</v>
      </c>
      <c r="G398" s="41">
        <v>2.99</v>
      </c>
      <c r="H398" s="35">
        <f t="shared" si="22"/>
        <v>1.6930000000000003</v>
      </c>
      <c r="I398" s="36">
        <f t="shared" si="23"/>
        <v>43.37792642140468</v>
      </c>
      <c r="J398" s="42"/>
    </row>
    <row r="399" spans="1:10" s="43" customFormat="1" ht="14.25" x14ac:dyDescent="0.2">
      <c r="A399" s="38">
        <v>687</v>
      </c>
      <c r="B399" s="39"/>
      <c r="C399" s="40"/>
      <c r="D399" s="40"/>
      <c r="E399" s="38">
        <v>687</v>
      </c>
      <c r="F399" s="35">
        <v>2.1749999999999998</v>
      </c>
      <c r="G399" s="41">
        <v>4.0750000000000002</v>
      </c>
      <c r="H399" s="35">
        <f t="shared" si="22"/>
        <v>1.9000000000000004</v>
      </c>
      <c r="I399" s="36">
        <f t="shared" si="23"/>
        <v>53.374233128834348</v>
      </c>
      <c r="J399" s="42"/>
    </row>
    <row r="400" spans="1:10" s="43" customFormat="1" ht="14.25" x14ac:dyDescent="0.2">
      <c r="A400" s="38">
        <v>688</v>
      </c>
      <c r="B400" s="39"/>
      <c r="C400" s="40"/>
      <c r="D400" s="40"/>
      <c r="E400" s="38">
        <v>688</v>
      </c>
      <c r="F400" s="35">
        <v>1.905</v>
      </c>
      <c r="G400" s="41">
        <v>3.3180000000000001</v>
      </c>
      <c r="H400" s="35">
        <f t="shared" si="22"/>
        <v>1.413</v>
      </c>
      <c r="I400" s="36">
        <f t="shared" si="23"/>
        <v>57.414104882459313</v>
      </c>
      <c r="J400" s="42"/>
    </row>
    <row r="401" spans="1:10" s="43" customFormat="1" ht="14.25" x14ac:dyDescent="0.2">
      <c r="A401" s="38">
        <v>689</v>
      </c>
      <c r="B401" s="39"/>
      <c r="C401" s="40"/>
      <c r="D401" s="40"/>
      <c r="E401" s="38">
        <v>689</v>
      </c>
      <c r="F401" s="35">
        <v>1.6180000000000001</v>
      </c>
      <c r="G401" s="41">
        <v>3.0720000000000001</v>
      </c>
      <c r="H401" s="35">
        <f t="shared" si="22"/>
        <v>1.454</v>
      </c>
      <c r="I401" s="36">
        <f t="shared" si="23"/>
        <v>52.669270833333336</v>
      </c>
      <c r="J401" s="42"/>
    </row>
    <row r="402" spans="1:10" s="43" customFormat="1" ht="14.25" x14ac:dyDescent="0.2">
      <c r="A402" s="38">
        <v>690</v>
      </c>
      <c r="B402" s="39"/>
      <c r="C402" s="40"/>
      <c r="D402" s="40"/>
      <c r="E402" s="38">
        <v>690</v>
      </c>
      <c r="F402" s="35">
        <v>2.077</v>
      </c>
      <c r="G402" s="41">
        <v>3.6469999999999998</v>
      </c>
      <c r="H402" s="35">
        <f t="shared" si="22"/>
        <v>1.5699999999999998</v>
      </c>
      <c r="I402" s="36">
        <f t="shared" si="23"/>
        <v>56.950918563202634</v>
      </c>
      <c r="J402" s="42"/>
    </row>
    <row r="403" spans="1:10" s="43" customFormat="1" ht="14.25" x14ac:dyDescent="0.2">
      <c r="A403" s="38">
        <v>691</v>
      </c>
      <c r="B403" s="39"/>
      <c r="C403" s="40"/>
      <c r="D403" s="40"/>
      <c r="E403" s="38">
        <v>691</v>
      </c>
      <c r="F403" s="35">
        <v>1.8879999999999999</v>
      </c>
      <c r="G403" s="41">
        <v>3.673</v>
      </c>
      <c r="H403" s="35">
        <f t="shared" si="22"/>
        <v>1.7850000000000001</v>
      </c>
      <c r="I403" s="36">
        <f t="shared" si="23"/>
        <v>51.402123604682814</v>
      </c>
      <c r="J403" s="42"/>
    </row>
    <row r="404" spans="1:10" s="43" customFormat="1" ht="14.25" x14ac:dyDescent="0.2">
      <c r="A404" s="38">
        <v>692</v>
      </c>
      <c r="B404" s="39"/>
      <c r="C404" s="40"/>
      <c r="D404" s="40"/>
      <c r="E404" s="38">
        <v>692</v>
      </c>
      <c r="F404" s="35">
        <v>1.468</v>
      </c>
      <c r="G404" s="41">
        <v>2.931</v>
      </c>
      <c r="H404" s="35">
        <f t="shared" si="22"/>
        <v>1.4630000000000001</v>
      </c>
      <c r="I404" s="36">
        <f t="shared" si="23"/>
        <v>50.085295121119067</v>
      </c>
      <c r="J404" s="42"/>
    </row>
    <row r="405" spans="1:10" s="43" customFormat="1" ht="14.25" x14ac:dyDescent="0.2">
      <c r="A405" s="38">
        <v>693</v>
      </c>
      <c r="B405" s="39"/>
      <c r="C405" s="40"/>
      <c r="D405" s="40"/>
      <c r="E405" s="38">
        <v>693</v>
      </c>
      <c r="F405" s="35">
        <v>1.7749999999999999</v>
      </c>
      <c r="G405" s="41">
        <v>3.4750000000000001</v>
      </c>
      <c r="H405" s="35">
        <f t="shared" si="22"/>
        <v>1.7000000000000002</v>
      </c>
      <c r="I405" s="36">
        <f t="shared" si="23"/>
        <v>51.079136690647474</v>
      </c>
      <c r="J405" s="42"/>
    </row>
    <row r="406" spans="1:10" ht="15" x14ac:dyDescent="0.25">
      <c r="A406" s="38">
        <v>694</v>
      </c>
      <c r="B406" s="65"/>
      <c r="C406" s="66"/>
      <c r="D406" s="66"/>
      <c r="E406" s="38">
        <v>694</v>
      </c>
      <c r="F406" s="35">
        <v>1.7689999999999999</v>
      </c>
      <c r="G406" s="35">
        <v>3.5939999999999999</v>
      </c>
      <c r="H406" s="35">
        <f t="shared" si="22"/>
        <v>1.825</v>
      </c>
      <c r="I406" s="36">
        <f t="shared" si="23"/>
        <v>49.220923761825262</v>
      </c>
    </row>
    <row r="407" spans="1:10" ht="15" x14ac:dyDescent="0.25">
      <c r="A407" s="38">
        <v>695</v>
      </c>
      <c r="B407" s="65"/>
      <c r="C407" s="66"/>
      <c r="D407" s="66"/>
      <c r="E407" s="38">
        <v>695</v>
      </c>
      <c r="F407" s="35">
        <v>2.2050000000000001</v>
      </c>
      <c r="G407" s="35">
        <v>3.931</v>
      </c>
      <c r="H407" s="35">
        <f t="shared" si="22"/>
        <v>1.726</v>
      </c>
      <c r="I407" s="36">
        <f t="shared" si="23"/>
        <v>56.092597303485114</v>
      </c>
    </row>
    <row r="408" spans="1:10" ht="15" x14ac:dyDescent="0.25">
      <c r="A408" s="38">
        <v>696</v>
      </c>
      <c r="B408" s="65"/>
      <c r="C408" s="67"/>
      <c r="D408" s="67"/>
      <c r="E408" s="38">
        <v>696</v>
      </c>
      <c r="F408" s="35">
        <v>1.966</v>
      </c>
      <c r="G408" s="35">
        <v>3.2890000000000001</v>
      </c>
      <c r="H408" s="35">
        <f t="shared" si="22"/>
        <v>1.3230000000000002</v>
      </c>
      <c r="I408" s="36">
        <f t="shared" si="23"/>
        <v>59.775007601094558</v>
      </c>
    </row>
    <row r="409" spans="1:10" ht="15" x14ac:dyDescent="0.25">
      <c r="A409" s="38">
        <v>697</v>
      </c>
      <c r="B409" s="65"/>
      <c r="C409" s="66"/>
      <c r="D409" s="66"/>
      <c r="E409" s="38">
        <v>697</v>
      </c>
      <c r="F409" s="35">
        <v>2.5720000000000001</v>
      </c>
      <c r="G409" s="35">
        <v>3.859</v>
      </c>
      <c r="H409" s="35">
        <f t="shared" si="22"/>
        <v>1.2869999999999999</v>
      </c>
      <c r="I409" s="36">
        <f t="shared" si="23"/>
        <v>66.649391033946628</v>
      </c>
    </row>
    <row r="410" spans="1:10" ht="15" x14ac:dyDescent="0.25">
      <c r="A410" s="38">
        <v>698</v>
      </c>
      <c r="B410" s="65"/>
      <c r="C410" s="66"/>
      <c r="D410" s="66"/>
      <c r="E410" s="38">
        <v>698</v>
      </c>
      <c r="F410" s="35">
        <v>1.8080000000000001</v>
      </c>
      <c r="G410" s="35">
        <v>3.1579999999999999</v>
      </c>
      <c r="H410" s="35">
        <f t="shared" si="22"/>
        <v>1.3499999999999999</v>
      </c>
      <c r="I410" s="36">
        <f t="shared" si="23"/>
        <v>57.251424952501587</v>
      </c>
    </row>
    <row r="411" spans="1:10" ht="15" x14ac:dyDescent="0.25">
      <c r="A411" s="38">
        <v>699</v>
      </c>
      <c r="B411" s="65"/>
      <c r="C411" s="66"/>
      <c r="D411" s="66"/>
      <c r="E411" s="38">
        <v>699</v>
      </c>
      <c r="F411" s="35">
        <v>2.347</v>
      </c>
      <c r="G411" s="35">
        <v>4.0529999999999999</v>
      </c>
      <c r="H411" s="35">
        <f t="shared" si="22"/>
        <v>1.706</v>
      </c>
      <c r="I411" s="36">
        <f t="shared" si="23"/>
        <v>57.907722674562059</v>
      </c>
    </row>
    <row r="412" spans="1:10" ht="15" x14ac:dyDescent="0.25">
      <c r="A412" s="38">
        <v>700</v>
      </c>
      <c r="B412" s="65"/>
      <c r="C412" s="66"/>
      <c r="D412" s="66"/>
      <c r="E412" s="38">
        <v>700</v>
      </c>
      <c r="F412" s="35">
        <v>1.577</v>
      </c>
      <c r="G412" s="35">
        <v>3.2010000000000001</v>
      </c>
      <c r="H412" s="35">
        <f t="shared" si="22"/>
        <v>1.6240000000000001</v>
      </c>
      <c r="I412" s="36">
        <f t="shared" si="23"/>
        <v>49.265854420493596</v>
      </c>
    </row>
    <row r="413" spans="1:10" ht="15" x14ac:dyDescent="0.25">
      <c r="A413" s="38">
        <v>701</v>
      </c>
      <c r="B413" s="65"/>
      <c r="C413" s="66"/>
      <c r="D413" s="66"/>
      <c r="E413" s="38">
        <v>701</v>
      </c>
      <c r="F413" s="35">
        <v>1.921</v>
      </c>
      <c r="G413" s="35">
        <v>3.452</v>
      </c>
      <c r="H413" s="35">
        <f t="shared" si="22"/>
        <v>1.5309999999999999</v>
      </c>
      <c r="I413" s="36">
        <f t="shared" si="23"/>
        <v>55.648899188876008</v>
      </c>
    </row>
    <row r="414" spans="1:10" ht="15" x14ac:dyDescent="0.25">
      <c r="A414" s="38">
        <v>702</v>
      </c>
      <c r="B414" s="65"/>
      <c r="C414" s="67"/>
      <c r="D414" s="67"/>
      <c r="E414" s="38">
        <v>702</v>
      </c>
      <c r="F414" s="35">
        <v>1.91</v>
      </c>
      <c r="G414" s="35">
        <v>3.613</v>
      </c>
      <c r="H414" s="35">
        <f t="shared" si="22"/>
        <v>1.7030000000000001</v>
      </c>
      <c r="I414" s="36">
        <f t="shared" si="23"/>
        <v>52.864655411015768</v>
      </c>
    </row>
    <row r="415" spans="1:10" ht="15" x14ac:dyDescent="0.25">
      <c r="A415" s="38">
        <v>703</v>
      </c>
      <c r="B415" s="65"/>
      <c r="C415" s="67"/>
      <c r="D415" s="67"/>
      <c r="E415" s="38">
        <v>703</v>
      </c>
      <c r="F415" s="35">
        <v>1.4650000000000001</v>
      </c>
      <c r="G415" s="35">
        <v>3.0430000000000001</v>
      </c>
      <c r="H415" s="35">
        <f t="shared" si="22"/>
        <v>1.5780000000000001</v>
      </c>
      <c r="I415" s="36">
        <f t="shared" si="23"/>
        <v>48.143279658232011</v>
      </c>
    </row>
    <row r="416" spans="1:10" ht="15" x14ac:dyDescent="0.25">
      <c r="A416" s="38">
        <v>704</v>
      </c>
      <c r="B416" s="65"/>
      <c r="C416" s="66"/>
      <c r="D416" s="66"/>
      <c r="E416" s="38">
        <v>704</v>
      </c>
      <c r="F416" s="35">
        <v>2.492</v>
      </c>
      <c r="G416" s="35">
        <v>3.7280000000000002</v>
      </c>
      <c r="H416" s="35">
        <f t="shared" si="22"/>
        <v>1.2360000000000002</v>
      </c>
      <c r="I416" s="36">
        <f t="shared" si="23"/>
        <v>66.845493562231752</v>
      </c>
    </row>
    <row r="417" spans="1:9" ht="15" x14ac:dyDescent="0.25">
      <c r="A417" s="38">
        <v>705</v>
      </c>
      <c r="B417" s="65"/>
      <c r="C417" s="66"/>
      <c r="D417" s="66"/>
      <c r="E417" s="38">
        <v>705</v>
      </c>
      <c r="F417" s="35">
        <v>2.0329999999999999</v>
      </c>
      <c r="G417" s="35">
        <v>3.3519999999999999</v>
      </c>
      <c r="H417" s="35">
        <f t="shared" si="22"/>
        <v>1.319</v>
      </c>
      <c r="I417" s="36">
        <f t="shared" si="23"/>
        <v>60.650357995226734</v>
      </c>
    </row>
    <row r="418" spans="1:9" ht="15" x14ac:dyDescent="0.25">
      <c r="A418" s="38">
        <v>706</v>
      </c>
      <c r="B418" s="65"/>
      <c r="C418" s="66"/>
      <c r="D418" s="66"/>
      <c r="E418" s="38">
        <v>706</v>
      </c>
      <c r="F418" s="35">
        <v>1.671</v>
      </c>
      <c r="G418" s="35">
        <v>3.0750000000000002</v>
      </c>
      <c r="H418" s="35">
        <f t="shared" ref="H418:H472" si="24">G418-F418</f>
        <v>1.4040000000000001</v>
      </c>
      <c r="I418" s="36">
        <f t="shared" ref="I418:I472" si="25">F418/G418*100</f>
        <v>54.341463414634141</v>
      </c>
    </row>
    <row r="419" spans="1:9" ht="15" x14ac:dyDescent="0.25">
      <c r="A419" s="38">
        <v>707</v>
      </c>
      <c r="B419" s="65"/>
      <c r="C419" s="66"/>
      <c r="D419" s="66"/>
      <c r="E419" s="38">
        <v>707</v>
      </c>
      <c r="F419" s="35">
        <v>1.897</v>
      </c>
      <c r="G419" s="35">
        <v>3.3530000000000002</v>
      </c>
      <c r="H419" s="35">
        <f t="shared" si="24"/>
        <v>1.4560000000000002</v>
      </c>
      <c r="I419" s="36">
        <f t="shared" si="25"/>
        <v>56.576200417536526</v>
      </c>
    </row>
    <row r="420" spans="1:9" ht="15" x14ac:dyDescent="0.25">
      <c r="A420" s="38">
        <v>708</v>
      </c>
      <c r="B420" s="65"/>
      <c r="C420" s="66"/>
      <c r="D420" s="66"/>
      <c r="E420" s="38">
        <v>708</v>
      </c>
      <c r="F420" s="35">
        <v>1.4730000000000001</v>
      </c>
      <c r="G420" s="35">
        <v>3.0209999999999999</v>
      </c>
      <c r="H420" s="35">
        <f t="shared" si="24"/>
        <v>1.5479999999999998</v>
      </c>
      <c r="I420" s="36">
        <f t="shared" si="25"/>
        <v>48.758689175769618</v>
      </c>
    </row>
    <row r="421" spans="1:9" ht="15" x14ac:dyDescent="0.25">
      <c r="A421" s="38">
        <v>709</v>
      </c>
      <c r="B421" s="65"/>
      <c r="C421" s="66"/>
      <c r="D421" s="66"/>
      <c r="E421" s="38">
        <v>709</v>
      </c>
      <c r="F421" s="35">
        <v>1.5409999999999999</v>
      </c>
      <c r="G421" s="35">
        <v>3.0569999999999999</v>
      </c>
      <c r="H421" s="35">
        <f t="shared" si="24"/>
        <v>1.516</v>
      </c>
      <c r="I421" s="36">
        <f t="shared" si="25"/>
        <v>50.40889761203794</v>
      </c>
    </row>
    <row r="422" spans="1:9" ht="15" x14ac:dyDescent="0.25">
      <c r="A422" s="38">
        <v>710</v>
      </c>
      <c r="B422" s="65"/>
      <c r="C422" s="66"/>
      <c r="D422" s="66"/>
      <c r="E422" s="38">
        <v>710</v>
      </c>
      <c r="F422" s="35">
        <v>2.2730000000000001</v>
      </c>
      <c r="G422" s="35">
        <v>3.867</v>
      </c>
      <c r="H422" s="35">
        <f t="shared" si="24"/>
        <v>1.5939999999999999</v>
      </c>
      <c r="I422" s="36">
        <f t="shared" si="25"/>
        <v>58.779415567623481</v>
      </c>
    </row>
    <row r="423" spans="1:9" ht="15" x14ac:dyDescent="0.25">
      <c r="A423" s="38">
        <v>711</v>
      </c>
      <c r="B423" s="65"/>
      <c r="C423" s="66"/>
      <c r="D423" s="66"/>
      <c r="E423" s="38">
        <v>711</v>
      </c>
      <c r="F423" s="35">
        <v>2.44</v>
      </c>
      <c r="G423" s="35">
        <v>3.782</v>
      </c>
      <c r="H423" s="35">
        <f t="shared" si="24"/>
        <v>1.3420000000000001</v>
      </c>
      <c r="I423" s="36">
        <f t="shared" si="25"/>
        <v>64.516129032258064</v>
      </c>
    </row>
    <row r="424" spans="1:9" ht="15" x14ac:dyDescent="0.25">
      <c r="A424" s="38">
        <v>712</v>
      </c>
      <c r="B424" s="65"/>
      <c r="C424" s="66"/>
      <c r="D424" s="66"/>
      <c r="E424" s="38">
        <v>712</v>
      </c>
      <c r="F424" s="35">
        <v>1.923</v>
      </c>
      <c r="G424" s="35">
        <v>3.3359999999999999</v>
      </c>
      <c r="H424" s="35">
        <f t="shared" si="24"/>
        <v>1.4129999999999998</v>
      </c>
      <c r="I424" s="36">
        <f t="shared" si="25"/>
        <v>57.643884892086341</v>
      </c>
    </row>
    <row r="425" spans="1:9" ht="15" x14ac:dyDescent="0.25">
      <c r="A425" s="38">
        <v>713</v>
      </c>
      <c r="B425" s="65"/>
      <c r="C425" s="66"/>
      <c r="D425" s="66"/>
      <c r="E425" s="38">
        <v>713</v>
      </c>
      <c r="F425" s="35">
        <v>1.5409999999999999</v>
      </c>
      <c r="G425" s="35">
        <v>3.125</v>
      </c>
      <c r="H425" s="35">
        <f t="shared" si="24"/>
        <v>1.5840000000000001</v>
      </c>
      <c r="I425" s="36">
        <f t="shared" si="25"/>
        <v>49.311999999999998</v>
      </c>
    </row>
    <row r="426" spans="1:9" ht="15" x14ac:dyDescent="0.25">
      <c r="A426" s="38">
        <v>714</v>
      </c>
      <c r="B426" s="65"/>
      <c r="C426" s="66"/>
      <c r="D426" s="66"/>
      <c r="E426" s="38">
        <v>714</v>
      </c>
      <c r="F426" s="35">
        <v>1.7150000000000001</v>
      </c>
      <c r="G426" s="35">
        <v>3.323</v>
      </c>
      <c r="H426" s="35">
        <f t="shared" si="24"/>
        <v>1.6079999999999999</v>
      </c>
      <c r="I426" s="36">
        <f t="shared" si="25"/>
        <v>51.609990972013243</v>
      </c>
    </row>
    <row r="427" spans="1:9" ht="15" x14ac:dyDescent="0.25">
      <c r="A427" s="38">
        <v>715</v>
      </c>
      <c r="B427" s="65"/>
      <c r="C427" s="66"/>
      <c r="D427" s="66"/>
      <c r="E427" s="38">
        <v>715</v>
      </c>
      <c r="F427" s="35">
        <v>1.7729999999999999</v>
      </c>
      <c r="G427" s="35">
        <v>3.2160000000000002</v>
      </c>
      <c r="H427" s="35">
        <f t="shared" si="24"/>
        <v>1.4430000000000003</v>
      </c>
      <c r="I427" s="36">
        <f t="shared" si="25"/>
        <v>55.130597014925364</v>
      </c>
    </row>
    <row r="428" spans="1:9" ht="15" x14ac:dyDescent="0.25">
      <c r="A428" s="38">
        <v>716</v>
      </c>
      <c r="B428" s="65"/>
      <c r="C428" s="66"/>
      <c r="D428" s="66"/>
      <c r="E428" s="38">
        <v>716</v>
      </c>
      <c r="F428" s="35">
        <v>1.377</v>
      </c>
      <c r="G428" s="35">
        <v>3.3180000000000001</v>
      </c>
      <c r="H428" s="35">
        <f t="shared" si="24"/>
        <v>1.9410000000000001</v>
      </c>
      <c r="I428" s="36">
        <f t="shared" si="25"/>
        <v>41.500904159132006</v>
      </c>
    </row>
    <row r="429" spans="1:9" ht="15" x14ac:dyDescent="0.25">
      <c r="A429" s="38">
        <v>717</v>
      </c>
      <c r="B429" s="65"/>
      <c r="C429" s="67"/>
      <c r="D429" s="67"/>
      <c r="E429" s="38">
        <v>717</v>
      </c>
      <c r="F429" s="35">
        <v>1.716</v>
      </c>
      <c r="G429" s="35">
        <v>3.5539999999999998</v>
      </c>
      <c r="H429" s="35">
        <f t="shared" si="24"/>
        <v>1.8379999999999999</v>
      </c>
      <c r="I429" s="36">
        <f t="shared" si="25"/>
        <v>48.283624085537426</v>
      </c>
    </row>
    <row r="430" spans="1:9" ht="15" x14ac:dyDescent="0.25">
      <c r="A430" s="38">
        <v>718</v>
      </c>
      <c r="B430" s="65"/>
      <c r="C430" s="66"/>
      <c r="D430" s="66"/>
      <c r="E430" s="38">
        <v>718</v>
      </c>
      <c r="F430" s="35">
        <v>2.0190000000000001</v>
      </c>
      <c r="G430" s="35">
        <v>3.7770000000000001</v>
      </c>
      <c r="H430" s="35">
        <f t="shared" si="24"/>
        <v>1.758</v>
      </c>
      <c r="I430" s="36">
        <f t="shared" si="25"/>
        <v>53.455123113582218</v>
      </c>
    </row>
    <row r="431" spans="1:9" ht="15" x14ac:dyDescent="0.25">
      <c r="A431" s="38">
        <v>719</v>
      </c>
      <c r="B431" s="65"/>
      <c r="C431" s="66"/>
      <c r="D431" s="66"/>
      <c r="E431" s="38">
        <v>719</v>
      </c>
      <c r="F431" s="35">
        <v>1.748</v>
      </c>
      <c r="G431" s="35">
        <v>3.3839999999999999</v>
      </c>
      <c r="H431" s="35">
        <f t="shared" si="24"/>
        <v>1.6359999999999999</v>
      </c>
      <c r="I431" s="36">
        <f t="shared" si="25"/>
        <v>51.6548463356974</v>
      </c>
    </row>
    <row r="432" spans="1:9" ht="15" x14ac:dyDescent="0.25">
      <c r="A432" s="38">
        <v>720</v>
      </c>
      <c r="B432" s="65"/>
      <c r="C432" s="66"/>
      <c r="D432" s="66"/>
      <c r="E432" s="38">
        <v>720</v>
      </c>
      <c r="F432" s="35">
        <v>1.7030000000000001</v>
      </c>
      <c r="G432" s="35">
        <v>3.5590000000000002</v>
      </c>
      <c r="H432" s="35">
        <f t="shared" si="24"/>
        <v>1.8560000000000001</v>
      </c>
      <c r="I432" s="36">
        <f t="shared" si="25"/>
        <v>47.850519808935097</v>
      </c>
    </row>
    <row r="433" spans="1:9" ht="15" x14ac:dyDescent="0.25">
      <c r="A433" s="38">
        <v>721</v>
      </c>
      <c r="B433" s="65"/>
      <c r="C433" s="66"/>
      <c r="D433" s="66"/>
      <c r="E433" s="38">
        <v>721</v>
      </c>
      <c r="F433" s="35">
        <v>1.667</v>
      </c>
      <c r="G433" s="35">
        <v>3.375</v>
      </c>
      <c r="H433" s="35">
        <f t="shared" si="24"/>
        <v>1.708</v>
      </c>
      <c r="I433" s="36">
        <f t="shared" si="25"/>
        <v>49.392592592592592</v>
      </c>
    </row>
    <row r="434" spans="1:9" ht="15" x14ac:dyDescent="0.25">
      <c r="A434" s="38">
        <v>722</v>
      </c>
      <c r="B434" s="65"/>
      <c r="C434" s="67"/>
      <c r="D434" s="67"/>
      <c r="E434" s="38">
        <v>722</v>
      </c>
      <c r="F434" s="35">
        <v>1.9850000000000001</v>
      </c>
      <c r="G434" s="35">
        <v>3.7189999999999999</v>
      </c>
      <c r="H434" s="35">
        <f t="shared" si="24"/>
        <v>1.7339999999999998</v>
      </c>
      <c r="I434" s="36">
        <f t="shared" si="25"/>
        <v>53.37456305458457</v>
      </c>
    </row>
    <row r="435" spans="1:9" ht="15" x14ac:dyDescent="0.25">
      <c r="A435" s="38">
        <v>723</v>
      </c>
      <c r="B435" s="65"/>
      <c r="C435" s="66"/>
      <c r="D435" s="66"/>
      <c r="E435" s="38">
        <v>723</v>
      </c>
      <c r="F435" s="35">
        <v>2.0059999999999998</v>
      </c>
      <c r="G435" s="35">
        <v>3.6379999999999999</v>
      </c>
      <c r="H435" s="35">
        <f t="shared" si="24"/>
        <v>1.6320000000000001</v>
      </c>
      <c r="I435" s="36">
        <f t="shared" si="25"/>
        <v>55.140186915887845</v>
      </c>
    </row>
    <row r="436" spans="1:9" ht="15" x14ac:dyDescent="0.25">
      <c r="A436" s="38">
        <v>724</v>
      </c>
      <c r="B436" s="65"/>
      <c r="C436" s="66"/>
      <c r="D436" s="66"/>
      <c r="E436" s="38">
        <v>724</v>
      </c>
      <c r="F436" s="35">
        <v>1.613</v>
      </c>
      <c r="G436" s="35">
        <v>3.4489999999999998</v>
      </c>
      <c r="H436" s="35">
        <f t="shared" si="24"/>
        <v>1.8359999999999999</v>
      </c>
      <c r="I436" s="36">
        <f t="shared" si="25"/>
        <v>46.76717889243259</v>
      </c>
    </row>
    <row r="437" spans="1:9" ht="15" x14ac:dyDescent="0.25">
      <c r="A437" s="38">
        <v>725</v>
      </c>
      <c r="B437" s="65"/>
      <c r="C437" s="66"/>
      <c r="D437" s="66"/>
      <c r="E437" s="38">
        <v>725</v>
      </c>
      <c r="F437" s="35">
        <v>1.7410000000000001</v>
      </c>
      <c r="G437" s="35">
        <v>3.66</v>
      </c>
      <c r="H437" s="35">
        <f t="shared" si="24"/>
        <v>1.919</v>
      </c>
      <c r="I437" s="36">
        <f t="shared" si="25"/>
        <v>47.568306010928964</v>
      </c>
    </row>
    <row r="438" spans="1:9" ht="15" x14ac:dyDescent="0.25">
      <c r="A438" s="38">
        <v>726</v>
      </c>
      <c r="B438" s="65"/>
      <c r="C438" s="66"/>
      <c r="D438" s="66"/>
      <c r="E438" s="38">
        <v>726</v>
      </c>
      <c r="F438" s="35">
        <v>1.871</v>
      </c>
      <c r="G438" s="35">
        <v>3.3809999999999998</v>
      </c>
      <c r="H438" s="35">
        <f t="shared" si="24"/>
        <v>1.5099999999999998</v>
      </c>
      <c r="I438" s="36">
        <f t="shared" si="25"/>
        <v>55.338657202011241</v>
      </c>
    </row>
    <row r="439" spans="1:9" ht="15" x14ac:dyDescent="0.25">
      <c r="A439" s="38">
        <v>727</v>
      </c>
      <c r="B439" s="65"/>
      <c r="C439" s="66"/>
      <c r="D439" s="66"/>
      <c r="E439" s="38">
        <v>727</v>
      </c>
      <c r="F439" s="35">
        <v>1.909</v>
      </c>
      <c r="G439" s="35">
        <v>3.746</v>
      </c>
      <c r="H439" s="35">
        <f t="shared" si="24"/>
        <v>1.837</v>
      </c>
      <c r="I439" s="36">
        <f t="shared" si="25"/>
        <v>50.961025093433001</v>
      </c>
    </row>
    <row r="440" spans="1:9" ht="15" x14ac:dyDescent="0.25">
      <c r="A440" s="38">
        <v>728</v>
      </c>
      <c r="B440" s="65"/>
      <c r="C440" s="66"/>
      <c r="D440" s="66"/>
      <c r="E440" s="38">
        <v>728</v>
      </c>
      <c r="F440" s="35">
        <v>1.786</v>
      </c>
      <c r="G440" s="35">
        <v>3.6760000000000002</v>
      </c>
      <c r="H440" s="35">
        <f t="shared" si="24"/>
        <v>1.8900000000000001</v>
      </c>
      <c r="I440" s="36">
        <f t="shared" si="25"/>
        <v>48.585418933623501</v>
      </c>
    </row>
    <row r="441" spans="1:9" ht="15" x14ac:dyDescent="0.25">
      <c r="A441" s="38">
        <v>729</v>
      </c>
      <c r="B441" s="65"/>
      <c r="C441" s="67"/>
      <c r="D441" s="67"/>
      <c r="E441" s="38">
        <v>729</v>
      </c>
      <c r="F441" s="35">
        <v>1.9279999999999999</v>
      </c>
      <c r="G441" s="35">
        <v>4.0030000000000001</v>
      </c>
      <c r="H441" s="35">
        <f t="shared" si="24"/>
        <v>2.0750000000000002</v>
      </c>
      <c r="I441" s="36">
        <f t="shared" si="25"/>
        <v>48.163877092180861</v>
      </c>
    </row>
    <row r="442" spans="1:9" ht="15" x14ac:dyDescent="0.25">
      <c r="A442" s="38">
        <v>730</v>
      </c>
      <c r="B442" s="65"/>
      <c r="C442" s="66"/>
      <c r="D442" s="66"/>
      <c r="E442" s="38">
        <v>730</v>
      </c>
      <c r="F442" s="35">
        <v>1.4490000000000001</v>
      </c>
      <c r="G442" s="35">
        <v>2.992</v>
      </c>
      <c r="H442" s="35">
        <f t="shared" si="24"/>
        <v>1.5429999999999999</v>
      </c>
      <c r="I442" s="36">
        <f t="shared" si="25"/>
        <v>48.429144385026738</v>
      </c>
    </row>
    <row r="443" spans="1:9" ht="15" x14ac:dyDescent="0.25">
      <c r="A443" s="38">
        <v>731</v>
      </c>
      <c r="B443" s="65"/>
      <c r="C443" s="66"/>
      <c r="D443" s="66"/>
      <c r="E443" s="38">
        <v>731</v>
      </c>
      <c r="F443" s="35">
        <v>2.0219999999999998</v>
      </c>
      <c r="G443" s="35">
        <v>3.6349999999999998</v>
      </c>
      <c r="H443" s="35">
        <f t="shared" si="24"/>
        <v>1.613</v>
      </c>
      <c r="I443" s="36">
        <f t="shared" si="25"/>
        <v>55.625859697386517</v>
      </c>
    </row>
    <row r="444" spans="1:9" ht="15" x14ac:dyDescent="0.25">
      <c r="A444" s="38">
        <v>732</v>
      </c>
      <c r="B444" s="65"/>
      <c r="C444" s="66"/>
      <c r="D444" s="66"/>
      <c r="E444" s="38">
        <v>732</v>
      </c>
      <c r="F444" s="35">
        <v>1.538</v>
      </c>
      <c r="G444" s="35">
        <v>3.7040000000000002</v>
      </c>
      <c r="H444" s="35">
        <f t="shared" si="24"/>
        <v>2.1660000000000004</v>
      </c>
      <c r="I444" s="36">
        <f t="shared" si="25"/>
        <v>41.522678185745136</v>
      </c>
    </row>
    <row r="445" spans="1:9" ht="15" x14ac:dyDescent="0.25">
      <c r="A445" s="38">
        <v>733</v>
      </c>
      <c r="B445" s="65"/>
      <c r="C445" s="66"/>
      <c r="D445" s="66"/>
      <c r="E445" s="38">
        <v>733</v>
      </c>
      <c r="F445" s="35">
        <v>1.657</v>
      </c>
      <c r="G445" s="35">
        <v>3.0910000000000002</v>
      </c>
      <c r="H445" s="35">
        <f t="shared" si="24"/>
        <v>1.4340000000000002</v>
      </c>
      <c r="I445" s="36">
        <f t="shared" si="25"/>
        <v>53.607246845681011</v>
      </c>
    </row>
    <row r="446" spans="1:9" ht="15" x14ac:dyDescent="0.25">
      <c r="A446" s="38">
        <v>734</v>
      </c>
      <c r="B446" s="65"/>
      <c r="C446" s="66"/>
      <c r="D446" s="66"/>
      <c r="E446" s="38">
        <v>734</v>
      </c>
      <c r="F446" s="35">
        <v>2.4350000000000001</v>
      </c>
      <c r="G446" s="35">
        <v>3.819</v>
      </c>
      <c r="H446" s="35">
        <f t="shared" si="24"/>
        <v>1.3839999999999999</v>
      </c>
      <c r="I446" s="36">
        <f t="shared" si="25"/>
        <v>63.76014663524483</v>
      </c>
    </row>
    <row r="447" spans="1:9" ht="15" x14ac:dyDescent="0.25">
      <c r="A447" s="38">
        <v>735</v>
      </c>
      <c r="B447" s="65"/>
      <c r="C447" s="66"/>
      <c r="D447" s="66"/>
      <c r="E447" s="38">
        <v>735</v>
      </c>
      <c r="F447" s="35">
        <v>1.71</v>
      </c>
      <c r="G447" s="35">
        <v>3.258</v>
      </c>
      <c r="H447" s="35">
        <f t="shared" si="24"/>
        <v>1.548</v>
      </c>
      <c r="I447" s="36">
        <f t="shared" si="25"/>
        <v>52.486187845303867</v>
      </c>
    </row>
    <row r="448" spans="1:9" ht="15" x14ac:dyDescent="0.25">
      <c r="A448" s="38">
        <v>736</v>
      </c>
      <c r="B448" s="65"/>
      <c r="C448" s="66"/>
      <c r="D448" s="66"/>
      <c r="E448" s="38">
        <v>736</v>
      </c>
      <c r="F448" s="35">
        <v>1.3149999999999999</v>
      </c>
      <c r="G448" s="35">
        <v>3.423</v>
      </c>
      <c r="H448" s="35">
        <f t="shared" si="24"/>
        <v>2.1080000000000001</v>
      </c>
      <c r="I448" s="36">
        <f t="shared" si="25"/>
        <v>38.416593631317561</v>
      </c>
    </row>
    <row r="449" spans="1:9" ht="15" x14ac:dyDescent="0.25">
      <c r="A449" s="38">
        <v>737</v>
      </c>
      <c r="B449" s="65"/>
      <c r="C449" s="66"/>
      <c r="D449" s="66"/>
      <c r="E449" s="38">
        <v>737</v>
      </c>
      <c r="F449" s="35">
        <v>1.524</v>
      </c>
      <c r="G449" s="35">
        <v>3.5419999999999998</v>
      </c>
      <c r="H449" s="35">
        <f t="shared" si="24"/>
        <v>2.0179999999999998</v>
      </c>
      <c r="I449" s="36">
        <f t="shared" si="25"/>
        <v>43.026538678712598</v>
      </c>
    </row>
    <row r="450" spans="1:9" ht="15" x14ac:dyDescent="0.25">
      <c r="A450" s="38">
        <v>738</v>
      </c>
      <c r="B450" s="65"/>
      <c r="C450" s="66"/>
      <c r="D450" s="66"/>
      <c r="E450" s="38">
        <v>738</v>
      </c>
      <c r="F450" s="35">
        <v>2.5230000000000001</v>
      </c>
      <c r="G450" s="35">
        <v>4.0789999999999997</v>
      </c>
      <c r="H450" s="35">
        <f t="shared" si="24"/>
        <v>1.5559999999999996</v>
      </c>
      <c r="I450" s="36">
        <f t="shared" si="25"/>
        <v>61.853395440058847</v>
      </c>
    </row>
    <row r="451" spans="1:9" ht="15" x14ac:dyDescent="0.25">
      <c r="A451" s="38">
        <v>739</v>
      </c>
      <c r="B451" s="65"/>
      <c r="C451" s="66"/>
      <c r="D451" s="66"/>
      <c r="E451" s="38">
        <v>739</v>
      </c>
      <c r="F451" s="35">
        <v>1.595</v>
      </c>
      <c r="G451" s="35">
        <v>3.11</v>
      </c>
      <c r="H451" s="35">
        <f t="shared" si="24"/>
        <v>1.5149999999999999</v>
      </c>
      <c r="I451" s="36">
        <f t="shared" si="25"/>
        <v>51.286173633440512</v>
      </c>
    </row>
    <row r="452" spans="1:9" ht="15" x14ac:dyDescent="0.25">
      <c r="A452" s="38">
        <v>740</v>
      </c>
      <c r="B452" s="65"/>
      <c r="C452" s="66"/>
      <c r="D452" s="66"/>
      <c r="E452" s="38">
        <v>740</v>
      </c>
      <c r="F452" s="35">
        <v>1.5660000000000001</v>
      </c>
      <c r="G452" s="35">
        <v>3.6720000000000002</v>
      </c>
      <c r="H452" s="35">
        <f t="shared" si="24"/>
        <v>2.1059999999999999</v>
      </c>
      <c r="I452" s="36">
        <f t="shared" si="25"/>
        <v>42.647058823529413</v>
      </c>
    </row>
    <row r="453" spans="1:9" ht="15" x14ac:dyDescent="0.25">
      <c r="A453" s="38">
        <v>741</v>
      </c>
      <c r="B453" s="65"/>
      <c r="C453" s="66"/>
      <c r="D453" s="66"/>
      <c r="E453" s="38">
        <v>741</v>
      </c>
      <c r="F453" s="35">
        <v>1.833</v>
      </c>
      <c r="G453" s="35">
        <v>3.754</v>
      </c>
      <c r="H453" s="35">
        <f t="shared" si="24"/>
        <v>1.921</v>
      </c>
      <c r="I453" s="36">
        <f t="shared" si="25"/>
        <v>48.827916888652098</v>
      </c>
    </row>
    <row r="454" spans="1:9" ht="15" x14ac:dyDescent="0.25">
      <c r="A454" s="38">
        <v>742</v>
      </c>
      <c r="B454" s="65"/>
      <c r="C454" s="66"/>
      <c r="D454" s="66"/>
      <c r="E454" s="38">
        <v>742</v>
      </c>
      <c r="F454" s="35">
        <v>1.86</v>
      </c>
      <c r="G454" s="35">
        <v>3.7829999999999999</v>
      </c>
      <c r="H454" s="35">
        <f t="shared" si="24"/>
        <v>1.9229999999999998</v>
      </c>
      <c r="I454" s="36">
        <f t="shared" si="25"/>
        <v>49.167327517842985</v>
      </c>
    </row>
    <row r="455" spans="1:9" ht="15" x14ac:dyDescent="0.25">
      <c r="A455" s="38">
        <v>743</v>
      </c>
      <c r="B455" s="65"/>
      <c r="C455" s="66"/>
      <c r="D455" s="66"/>
      <c r="E455" s="38">
        <v>743</v>
      </c>
      <c r="F455" s="35">
        <v>2.1179999999999999</v>
      </c>
      <c r="G455" s="35">
        <v>3.9369999999999998</v>
      </c>
      <c r="H455" s="35">
        <f t="shared" si="24"/>
        <v>1.819</v>
      </c>
      <c r="I455" s="36">
        <f t="shared" si="25"/>
        <v>53.797307594615184</v>
      </c>
    </row>
    <row r="456" spans="1:9" ht="15" x14ac:dyDescent="0.25">
      <c r="A456" s="38">
        <v>744</v>
      </c>
      <c r="B456" s="65"/>
      <c r="C456" s="66"/>
      <c r="D456" s="66"/>
      <c r="E456" s="38">
        <v>744</v>
      </c>
      <c r="F456" s="35">
        <v>1.5509999999999999</v>
      </c>
      <c r="G456" s="35">
        <v>3.6110000000000002</v>
      </c>
      <c r="H456" s="35">
        <f t="shared" si="24"/>
        <v>2.0600000000000005</v>
      </c>
      <c r="I456" s="36">
        <f t="shared" si="25"/>
        <v>42.952090833564107</v>
      </c>
    </row>
    <row r="457" spans="1:9" ht="15" x14ac:dyDescent="0.25">
      <c r="A457" s="38">
        <v>745</v>
      </c>
      <c r="B457" s="65"/>
      <c r="C457" s="66"/>
      <c r="D457" s="66"/>
      <c r="E457" s="38">
        <v>745</v>
      </c>
      <c r="F457" s="35">
        <v>1.4490000000000001</v>
      </c>
      <c r="G457" s="35">
        <v>3.2709999999999999</v>
      </c>
      <c r="H457" s="35">
        <f t="shared" si="24"/>
        <v>1.8219999999999998</v>
      </c>
      <c r="I457" s="36">
        <f t="shared" si="25"/>
        <v>44.298379700397433</v>
      </c>
    </row>
    <row r="458" spans="1:9" ht="15" x14ac:dyDescent="0.25">
      <c r="A458" s="38">
        <v>746</v>
      </c>
      <c r="B458" s="65"/>
      <c r="C458" s="66"/>
      <c r="D458" s="66"/>
      <c r="E458" s="38">
        <v>746</v>
      </c>
      <c r="F458" s="35">
        <v>1.2370000000000001</v>
      </c>
      <c r="G458" s="35">
        <v>3.3809999999999998</v>
      </c>
      <c r="H458" s="35">
        <f t="shared" si="24"/>
        <v>2.1439999999999997</v>
      </c>
      <c r="I458" s="36">
        <f t="shared" si="25"/>
        <v>36.586808636498077</v>
      </c>
    </row>
    <row r="459" spans="1:9" ht="15" x14ac:dyDescent="0.25">
      <c r="A459" s="38">
        <v>747</v>
      </c>
      <c r="B459" s="68"/>
      <c r="C459" s="69"/>
      <c r="D459" s="69"/>
      <c r="E459" s="38">
        <v>747</v>
      </c>
      <c r="F459" s="35">
        <v>1.9430000000000001</v>
      </c>
      <c r="G459" s="35">
        <v>3.573</v>
      </c>
      <c r="H459" s="35">
        <f t="shared" si="24"/>
        <v>1.63</v>
      </c>
      <c r="I459" s="36">
        <f t="shared" si="25"/>
        <v>54.380072767982092</v>
      </c>
    </row>
    <row r="460" spans="1:9" ht="15" x14ac:dyDescent="0.25">
      <c r="A460" s="38">
        <v>748</v>
      </c>
      <c r="B460" s="68"/>
      <c r="C460" s="69"/>
      <c r="D460" s="69"/>
      <c r="E460" s="38">
        <v>748</v>
      </c>
      <c r="F460" s="35">
        <v>2.2320000000000002</v>
      </c>
      <c r="G460" s="35">
        <v>4.0359999999999996</v>
      </c>
      <c r="H460" s="35">
        <f t="shared" si="24"/>
        <v>1.8039999999999994</v>
      </c>
      <c r="I460" s="36">
        <f t="shared" si="25"/>
        <v>55.302279484638262</v>
      </c>
    </row>
    <row r="461" spans="1:9" ht="15" x14ac:dyDescent="0.25">
      <c r="A461" s="38">
        <v>749</v>
      </c>
      <c r="B461" s="68"/>
      <c r="C461" s="69"/>
      <c r="D461" s="69"/>
      <c r="E461" s="38">
        <v>749</v>
      </c>
      <c r="F461" s="35">
        <v>1.71</v>
      </c>
      <c r="G461" s="35">
        <v>3.3220000000000001</v>
      </c>
      <c r="H461" s="35">
        <f t="shared" si="24"/>
        <v>1.6120000000000001</v>
      </c>
      <c r="I461" s="36">
        <f t="shared" si="25"/>
        <v>51.47501505117399</v>
      </c>
    </row>
    <row r="462" spans="1:9" ht="15" x14ac:dyDescent="0.25">
      <c r="A462" s="38">
        <v>750</v>
      </c>
      <c r="B462" s="68"/>
      <c r="C462" s="69"/>
      <c r="D462" s="69"/>
      <c r="E462" s="38">
        <v>750</v>
      </c>
      <c r="F462" s="35">
        <v>1.7609999999999999</v>
      </c>
      <c r="G462" s="35">
        <v>3.5350000000000001</v>
      </c>
      <c r="H462" s="35">
        <f t="shared" si="24"/>
        <v>1.7740000000000002</v>
      </c>
      <c r="I462" s="36">
        <f t="shared" si="25"/>
        <v>49.816124469589809</v>
      </c>
    </row>
    <row r="463" spans="1:9" ht="15" x14ac:dyDescent="0.25">
      <c r="A463" s="38">
        <v>751</v>
      </c>
      <c r="B463" s="68"/>
      <c r="C463" s="69"/>
      <c r="D463" s="69"/>
      <c r="E463" s="38">
        <v>751</v>
      </c>
      <c r="F463" s="35">
        <v>1.6970000000000001</v>
      </c>
      <c r="G463" s="35">
        <v>3.7330000000000001</v>
      </c>
      <c r="H463" s="35">
        <f t="shared" si="24"/>
        <v>2.036</v>
      </c>
      <c r="I463" s="36">
        <f t="shared" si="25"/>
        <v>45.459416019287438</v>
      </c>
    </row>
    <row r="464" spans="1:9" ht="15" x14ac:dyDescent="0.25">
      <c r="A464" s="38">
        <v>752</v>
      </c>
      <c r="B464" s="68"/>
      <c r="C464" s="69"/>
      <c r="D464" s="69"/>
      <c r="E464" s="38">
        <v>752</v>
      </c>
      <c r="F464" s="35">
        <v>1.595</v>
      </c>
      <c r="G464" s="35">
        <v>4.1230000000000002</v>
      </c>
      <c r="H464" s="35">
        <f t="shared" si="24"/>
        <v>2.5280000000000005</v>
      </c>
      <c r="I464" s="36">
        <f t="shared" si="25"/>
        <v>38.685423235508118</v>
      </c>
    </row>
    <row r="465" spans="1:9" ht="15" x14ac:dyDescent="0.25">
      <c r="A465" s="38">
        <v>753</v>
      </c>
      <c r="B465" s="68"/>
      <c r="C465" s="69"/>
      <c r="D465" s="69"/>
      <c r="E465" s="38">
        <v>753</v>
      </c>
      <c r="F465" s="35">
        <v>2.4319999999999999</v>
      </c>
      <c r="G465" s="35">
        <v>4.0650000000000004</v>
      </c>
      <c r="H465" s="35">
        <f t="shared" si="24"/>
        <v>1.6330000000000005</v>
      </c>
      <c r="I465" s="36">
        <f t="shared" si="25"/>
        <v>59.827798277982765</v>
      </c>
    </row>
    <row r="466" spans="1:9" ht="15" x14ac:dyDescent="0.25">
      <c r="A466" s="38">
        <v>754</v>
      </c>
      <c r="B466" s="68"/>
      <c r="C466" s="69"/>
      <c r="D466" s="69"/>
      <c r="E466" s="38">
        <v>754</v>
      </c>
      <c r="F466" s="35">
        <v>2.214</v>
      </c>
      <c r="G466" s="35">
        <v>4.0549999999999997</v>
      </c>
      <c r="H466" s="35">
        <f t="shared" si="24"/>
        <v>1.8409999999999997</v>
      </c>
      <c r="I466" s="36">
        <f t="shared" si="25"/>
        <v>54.599260172626387</v>
      </c>
    </row>
    <row r="467" spans="1:9" ht="15" x14ac:dyDescent="0.25">
      <c r="A467" s="38">
        <v>755</v>
      </c>
      <c r="B467" s="68"/>
      <c r="C467" s="69"/>
      <c r="D467" s="69"/>
      <c r="E467" s="38">
        <v>755</v>
      </c>
      <c r="F467" s="35">
        <v>1.734</v>
      </c>
      <c r="G467" s="35">
        <v>3.492</v>
      </c>
      <c r="H467" s="35">
        <f t="shared" si="24"/>
        <v>1.758</v>
      </c>
      <c r="I467" s="36">
        <f t="shared" si="25"/>
        <v>49.656357388316152</v>
      </c>
    </row>
    <row r="468" spans="1:9" ht="15" x14ac:dyDescent="0.25">
      <c r="A468" s="38">
        <v>756</v>
      </c>
      <c r="B468" s="68"/>
      <c r="C468" s="69"/>
      <c r="D468" s="69"/>
      <c r="E468" s="38">
        <v>756</v>
      </c>
      <c r="F468" s="35">
        <v>2.105</v>
      </c>
      <c r="G468" s="35">
        <v>4.1319999999999997</v>
      </c>
      <c r="H468" s="35">
        <f t="shared" si="24"/>
        <v>2.0269999999999997</v>
      </c>
      <c r="I468" s="36">
        <f t="shared" si="25"/>
        <v>50.943852855759928</v>
      </c>
    </row>
    <row r="469" spans="1:9" ht="15" x14ac:dyDescent="0.25">
      <c r="A469" s="38">
        <v>757</v>
      </c>
      <c r="B469" s="68"/>
      <c r="C469" s="69"/>
      <c r="D469" s="69"/>
      <c r="E469" s="38">
        <v>757</v>
      </c>
      <c r="F469" s="35">
        <v>1.889</v>
      </c>
      <c r="G469" s="35">
        <v>4.2619999999999996</v>
      </c>
      <c r="H469" s="35">
        <f t="shared" si="24"/>
        <v>2.3729999999999993</v>
      </c>
      <c r="I469" s="36">
        <f t="shared" si="25"/>
        <v>44.321914594087289</v>
      </c>
    </row>
    <row r="470" spans="1:9" ht="15" x14ac:dyDescent="0.25">
      <c r="A470" s="38">
        <v>758</v>
      </c>
      <c r="B470" s="68"/>
      <c r="C470" s="69"/>
      <c r="D470" s="69"/>
      <c r="E470" s="38">
        <v>758</v>
      </c>
      <c r="F470" s="35">
        <v>2.2349999999999999</v>
      </c>
      <c r="G470" s="35">
        <v>4.2039999999999997</v>
      </c>
      <c r="H470" s="35">
        <f t="shared" si="24"/>
        <v>1.9689999999999999</v>
      </c>
      <c r="I470" s="36">
        <f t="shared" si="25"/>
        <v>53.163653663177925</v>
      </c>
    </row>
    <row r="471" spans="1:9" ht="15" x14ac:dyDescent="0.25">
      <c r="A471" s="38">
        <v>759</v>
      </c>
      <c r="B471" s="68"/>
      <c r="C471" s="69"/>
      <c r="D471" s="69"/>
      <c r="E471" s="38">
        <v>759</v>
      </c>
      <c r="F471" s="35">
        <v>1.9770000000000001</v>
      </c>
      <c r="G471" s="35">
        <v>4.0369999999999999</v>
      </c>
      <c r="H471" s="35">
        <f t="shared" si="24"/>
        <v>2.0599999999999996</v>
      </c>
      <c r="I471" s="36">
        <f t="shared" si="25"/>
        <v>48.972008917513008</v>
      </c>
    </row>
    <row r="472" spans="1:9" ht="15" x14ac:dyDescent="0.25">
      <c r="A472" s="38">
        <v>760</v>
      </c>
      <c r="B472" s="68"/>
      <c r="C472" s="69"/>
      <c r="D472" s="69"/>
      <c r="E472" s="38">
        <v>760</v>
      </c>
      <c r="F472" s="35">
        <v>1.909</v>
      </c>
      <c r="G472" s="35">
        <v>4.3330000000000002</v>
      </c>
      <c r="H472" s="35">
        <f t="shared" si="24"/>
        <v>2.4240000000000004</v>
      </c>
      <c r="I472" s="36">
        <f t="shared" si="25"/>
        <v>44.057235171936306</v>
      </c>
    </row>
    <row r="473" spans="1:9" ht="15" x14ac:dyDescent="0.25">
      <c r="A473" s="38">
        <v>760</v>
      </c>
      <c r="B473" s="68"/>
      <c r="C473" s="70"/>
      <c r="D473" s="70"/>
      <c r="E473" s="38">
        <v>760</v>
      </c>
      <c r="F473" s="35">
        <v>1.7090000000000001</v>
      </c>
      <c r="G473" s="35">
        <v>3.6829999999999998</v>
      </c>
      <c r="H473" s="35">
        <f t="shared" ref="H473:H482" si="26">G473-F473</f>
        <v>1.9739999999999998</v>
      </c>
      <c r="I473" s="36">
        <f t="shared" ref="I473:I482" si="27">F473/G473*100</f>
        <v>46.402389356502852</v>
      </c>
    </row>
    <row r="474" spans="1:9" x14ac:dyDescent="0.3">
      <c r="A474" s="38">
        <v>761</v>
      </c>
      <c r="B474" s="33"/>
      <c r="C474" s="33"/>
      <c r="D474" s="34"/>
      <c r="E474" s="38">
        <v>761</v>
      </c>
      <c r="F474" s="35">
        <v>1.742</v>
      </c>
      <c r="G474" s="35">
        <v>3.2730000000000001</v>
      </c>
      <c r="H474" s="35">
        <f t="shared" si="26"/>
        <v>1.5310000000000001</v>
      </c>
      <c r="I474" s="36">
        <f t="shared" si="27"/>
        <v>53.223342499236168</v>
      </c>
    </row>
    <row r="475" spans="1:9" x14ac:dyDescent="0.3">
      <c r="A475" s="38">
        <v>762</v>
      </c>
      <c r="B475" s="33"/>
      <c r="C475" s="33"/>
      <c r="D475" s="34"/>
      <c r="E475" s="38">
        <v>762</v>
      </c>
      <c r="F475" s="35">
        <v>1.6719999999999999</v>
      </c>
      <c r="G475" s="35">
        <v>3.4249999999999998</v>
      </c>
      <c r="H475" s="35">
        <f t="shared" si="26"/>
        <v>1.7529999999999999</v>
      </c>
      <c r="I475" s="36">
        <f t="shared" si="27"/>
        <v>48.817518248175183</v>
      </c>
    </row>
    <row r="476" spans="1:9" x14ac:dyDescent="0.3">
      <c r="A476" s="38">
        <v>763</v>
      </c>
      <c r="B476" s="33"/>
      <c r="C476" s="33"/>
      <c r="D476" s="34"/>
      <c r="E476" s="38">
        <v>763</v>
      </c>
      <c r="F476" s="35">
        <v>1.915</v>
      </c>
      <c r="G476" s="35">
        <v>3.452</v>
      </c>
      <c r="H476" s="35">
        <f t="shared" si="26"/>
        <v>1.5369999999999999</v>
      </c>
      <c r="I476" s="36">
        <f t="shared" si="27"/>
        <v>55.475086906141371</v>
      </c>
    </row>
    <row r="477" spans="1:9" x14ac:dyDescent="0.3">
      <c r="A477" s="38">
        <v>764</v>
      </c>
      <c r="B477" s="33"/>
      <c r="C477" s="33"/>
      <c r="D477" s="34"/>
      <c r="E477" s="38">
        <v>764</v>
      </c>
      <c r="F477" s="35">
        <v>1.4490000000000001</v>
      </c>
      <c r="G477" s="35">
        <v>3.403</v>
      </c>
      <c r="H477" s="35">
        <f t="shared" si="26"/>
        <v>1.954</v>
      </c>
      <c r="I477" s="36">
        <f t="shared" si="27"/>
        <v>42.58007640317367</v>
      </c>
    </row>
    <row r="478" spans="1:9" x14ac:dyDescent="0.3">
      <c r="A478" s="38">
        <v>765</v>
      </c>
      <c r="B478" s="33"/>
      <c r="C478" s="33"/>
      <c r="D478" s="34"/>
      <c r="E478" s="38">
        <v>765</v>
      </c>
      <c r="F478" s="35">
        <v>2.1539999999999999</v>
      </c>
      <c r="G478" s="35">
        <v>4.0810000000000004</v>
      </c>
      <c r="H478" s="35">
        <f t="shared" si="26"/>
        <v>1.9270000000000005</v>
      </c>
      <c r="I478" s="36">
        <f t="shared" si="27"/>
        <v>52.781181083067864</v>
      </c>
    </row>
    <row r="479" spans="1:9" x14ac:dyDescent="0.3">
      <c r="A479" s="38">
        <v>766</v>
      </c>
      <c r="B479" s="33"/>
      <c r="C479" s="33"/>
      <c r="D479" s="34"/>
      <c r="E479" s="38">
        <v>766</v>
      </c>
      <c r="F479" s="35">
        <v>1.8839999999999999</v>
      </c>
      <c r="G479" s="35">
        <v>4.2439999999999998</v>
      </c>
      <c r="H479" s="35">
        <f t="shared" si="26"/>
        <v>2.36</v>
      </c>
      <c r="I479" s="36">
        <f t="shared" si="27"/>
        <v>44.392082940622053</v>
      </c>
    </row>
    <row r="480" spans="1:9" x14ac:dyDescent="0.3">
      <c r="A480" s="38">
        <v>767</v>
      </c>
      <c r="B480" s="33"/>
      <c r="C480" s="33"/>
      <c r="D480" s="34"/>
      <c r="E480" s="38">
        <v>767</v>
      </c>
      <c r="F480" s="35">
        <v>1.81</v>
      </c>
      <c r="G480" s="35">
        <v>3.641</v>
      </c>
      <c r="H480" s="35">
        <f t="shared" si="26"/>
        <v>1.831</v>
      </c>
      <c r="I480" s="36">
        <f t="shared" si="27"/>
        <v>49.711617687448509</v>
      </c>
    </row>
    <row r="481" spans="1:9" x14ac:dyDescent="0.3">
      <c r="A481" s="38">
        <v>768</v>
      </c>
      <c r="B481" s="33"/>
      <c r="C481" s="33"/>
      <c r="D481" s="34"/>
      <c r="E481" s="38">
        <v>768</v>
      </c>
      <c r="F481" s="35">
        <v>1.4990000000000001</v>
      </c>
      <c r="G481" s="35">
        <v>4.2510000000000003</v>
      </c>
      <c r="H481" s="35">
        <f t="shared" si="26"/>
        <v>2.7520000000000002</v>
      </c>
      <c r="I481" s="36">
        <f t="shared" si="27"/>
        <v>35.262291225593977</v>
      </c>
    </row>
    <row r="482" spans="1:9" x14ac:dyDescent="0.3">
      <c r="A482" s="38">
        <v>769</v>
      </c>
      <c r="B482" s="33"/>
      <c r="C482" s="33"/>
      <c r="D482" s="34"/>
      <c r="E482" s="38">
        <v>769</v>
      </c>
      <c r="F482" s="35">
        <v>1.643</v>
      </c>
      <c r="G482" s="35">
        <v>3.74</v>
      </c>
      <c r="H482" s="35">
        <f t="shared" si="26"/>
        <v>2.0970000000000004</v>
      </c>
      <c r="I482" s="36">
        <f t="shared" si="27"/>
        <v>43.930481283422459</v>
      </c>
    </row>
    <row r="483" spans="1:9" x14ac:dyDescent="0.3">
      <c r="A483" s="38">
        <v>770</v>
      </c>
      <c r="B483" s="33"/>
      <c r="C483" s="33"/>
      <c r="D483" s="34"/>
      <c r="E483" s="38">
        <v>770</v>
      </c>
      <c r="F483" s="35">
        <v>1.2549999999999999</v>
      </c>
      <c r="G483" s="35">
        <v>3.3130000000000002</v>
      </c>
      <c r="H483" s="35">
        <f t="shared" ref="H483:H546" si="28">G483-F483</f>
        <v>2.0580000000000003</v>
      </c>
      <c r="I483" s="36">
        <f t="shared" ref="I483:I546" si="29">F483/G483*100</f>
        <v>37.881074554784178</v>
      </c>
    </row>
    <row r="484" spans="1:9" x14ac:dyDescent="0.3">
      <c r="A484" s="38">
        <v>771</v>
      </c>
      <c r="B484" s="33"/>
      <c r="C484" s="33"/>
      <c r="D484" s="34"/>
      <c r="E484" s="38">
        <v>771</v>
      </c>
      <c r="F484" s="35">
        <v>1.4630000000000001</v>
      </c>
      <c r="G484" s="35">
        <v>3.8359999999999999</v>
      </c>
      <c r="H484" s="35">
        <f t="shared" si="28"/>
        <v>2.3729999999999998</v>
      </c>
      <c r="I484" s="36">
        <f t="shared" si="29"/>
        <v>38.138686131386869</v>
      </c>
    </row>
    <row r="485" spans="1:9" x14ac:dyDescent="0.3">
      <c r="A485" s="38">
        <v>772</v>
      </c>
      <c r="B485" s="33"/>
      <c r="C485" s="33"/>
      <c r="D485" s="34"/>
      <c r="E485" s="38">
        <v>772</v>
      </c>
      <c r="F485" s="35">
        <v>1.272</v>
      </c>
      <c r="G485" s="35">
        <v>3.3540000000000001</v>
      </c>
      <c r="H485" s="35">
        <f t="shared" si="28"/>
        <v>2.0819999999999999</v>
      </c>
      <c r="I485" s="36">
        <f t="shared" si="29"/>
        <v>37.924865831842574</v>
      </c>
    </row>
    <row r="486" spans="1:9" x14ac:dyDescent="0.3">
      <c r="A486" s="38">
        <v>773</v>
      </c>
      <c r="B486" s="33"/>
      <c r="C486" s="33"/>
      <c r="D486" s="34"/>
      <c r="E486" s="38">
        <v>773</v>
      </c>
      <c r="F486" s="35">
        <v>1.252</v>
      </c>
      <c r="G486" s="35">
        <v>3.335</v>
      </c>
      <c r="H486" s="35">
        <f t="shared" si="28"/>
        <v>2.0830000000000002</v>
      </c>
      <c r="I486" s="36">
        <f t="shared" si="29"/>
        <v>37.541229385307346</v>
      </c>
    </row>
    <row r="487" spans="1:9" x14ac:dyDescent="0.3">
      <c r="A487" s="38">
        <v>774</v>
      </c>
      <c r="B487" s="33"/>
      <c r="C487" s="33"/>
      <c r="D487" s="34"/>
      <c r="E487" s="38">
        <v>774</v>
      </c>
      <c r="F487" s="35">
        <v>1.516</v>
      </c>
      <c r="G487" s="35">
        <v>3.3730000000000002</v>
      </c>
      <c r="H487" s="35">
        <f t="shared" si="28"/>
        <v>1.8570000000000002</v>
      </c>
      <c r="I487" s="36">
        <f t="shared" si="29"/>
        <v>44.945152683071449</v>
      </c>
    </row>
    <row r="488" spans="1:9" x14ac:dyDescent="0.3">
      <c r="A488" s="38">
        <v>775</v>
      </c>
      <c r="B488" s="33"/>
      <c r="C488" s="33"/>
      <c r="D488" s="34"/>
      <c r="E488" s="38">
        <v>775</v>
      </c>
      <c r="F488" s="35">
        <v>1.4610000000000001</v>
      </c>
      <c r="G488" s="35">
        <v>3.1160000000000001</v>
      </c>
      <c r="H488" s="35">
        <f t="shared" si="28"/>
        <v>1.655</v>
      </c>
      <c r="I488" s="36">
        <f t="shared" si="29"/>
        <v>46.88703465982028</v>
      </c>
    </row>
    <row r="489" spans="1:9" x14ac:dyDescent="0.3">
      <c r="A489" s="38">
        <v>776</v>
      </c>
      <c r="B489" s="33"/>
      <c r="C489" s="33"/>
      <c r="D489" s="34"/>
      <c r="E489" s="38">
        <v>776</v>
      </c>
      <c r="F489" s="35">
        <v>2.0249999999999999</v>
      </c>
      <c r="G489" s="35">
        <v>3.6989999999999998</v>
      </c>
      <c r="H489" s="35">
        <f t="shared" si="28"/>
        <v>1.6739999999999999</v>
      </c>
      <c r="I489" s="36">
        <f t="shared" si="29"/>
        <v>54.744525547445257</v>
      </c>
    </row>
    <row r="490" spans="1:9" x14ac:dyDescent="0.3">
      <c r="A490" s="38">
        <v>777</v>
      </c>
      <c r="B490" s="33"/>
      <c r="C490" s="33"/>
      <c r="D490" s="34"/>
      <c r="E490" s="38">
        <v>777</v>
      </c>
      <c r="F490" s="35">
        <v>1.7689999999999999</v>
      </c>
      <c r="G490" s="35">
        <v>3.5470000000000002</v>
      </c>
      <c r="H490" s="35">
        <f t="shared" si="28"/>
        <v>1.7780000000000002</v>
      </c>
      <c r="I490" s="36">
        <f t="shared" si="29"/>
        <v>49.873132224414995</v>
      </c>
    </row>
    <row r="491" spans="1:9" x14ac:dyDescent="0.3">
      <c r="A491" s="38">
        <v>778</v>
      </c>
      <c r="B491" s="33"/>
      <c r="C491" s="33"/>
      <c r="D491" s="34"/>
      <c r="E491" s="38">
        <v>778</v>
      </c>
      <c r="F491" s="35">
        <v>2.1440000000000001</v>
      </c>
      <c r="G491" s="35">
        <v>3.4079999999999999</v>
      </c>
      <c r="H491" s="35">
        <f t="shared" si="28"/>
        <v>1.2639999999999998</v>
      </c>
      <c r="I491" s="36">
        <f t="shared" si="29"/>
        <v>62.910798122065735</v>
      </c>
    </row>
    <row r="492" spans="1:9" x14ac:dyDescent="0.3">
      <c r="A492" s="38">
        <v>779</v>
      </c>
      <c r="B492" s="33"/>
      <c r="C492" s="33"/>
      <c r="D492" s="34"/>
      <c r="E492" s="38">
        <v>779</v>
      </c>
      <c r="F492" s="35">
        <v>1.899</v>
      </c>
      <c r="G492" s="35">
        <v>3.923</v>
      </c>
      <c r="H492" s="35">
        <f t="shared" si="28"/>
        <v>2.024</v>
      </c>
      <c r="I492" s="36">
        <f t="shared" si="29"/>
        <v>48.406831506500126</v>
      </c>
    </row>
    <row r="493" spans="1:9" x14ac:dyDescent="0.3">
      <c r="A493" s="38">
        <v>780</v>
      </c>
      <c r="B493" s="33"/>
      <c r="C493" s="33"/>
      <c r="D493" s="34"/>
      <c r="E493" s="38">
        <v>780</v>
      </c>
      <c r="F493" s="35">
        <v>1.363</v>
      </c>
      <c r="G493" s="35">
        <v>3.2149999999999999</v>
      </c>
      <c r="H493" s="35">
        <f t="shared" si="28"/>
        <v>1.8519999999999999</v>
      </c>
      <c r="I493" s="36">
        <f t="shared" si="29"/>
        <v>42.3950233281493</v>
      </c>
    </row>
    <row r="494" spans="1:9" x14ac:dyDescent="0.3">
      <c r="A494" s="38">
        <v>781</v>
      </c>
      <c r="B494" s="33"/>
      <c r="C494" s="33"/>
      <c r="D494" s="34"/>
      <c r="E494" s="38">
        <v>781</v>
      </c>
      <c r="F494" s="35">
        <v>1.5660000000000001</v>
      </c>
      <c r="G494" s="35">
        <v>3.2250000000000001</v>
      </c>
      <c r="H494" s="35">
        <f t="shared" si="28"/>
        <v>1.659</v>
      </c>
      <c r="I494" s="36">
        <f t="shared" si="29"/>
        <v>48.558139534883722</v>
      </c>
    </row>
    <row r="495" spans="1:9" x14ac:dyDescent="0.3">
      <c r="A495" s="38">
        <v>782</v>
      </c>
      <c r="B495" s="33"/>
      <c r="C495" s="33"/>
      <c r="D495" s="34"/>
      <c r="E495" s="38">
        <v>782</v>
      </c>
      <c r="F495" s="35">
        <v>1.401</v>
      </c>
      <c r="G495" s="35">
        <v>3.3290000000000002</v>
      </c>
      <c r="H495" s="35">
        <f t="shared" si="28"/>
        <v>1.9280000000000002</v>
      </c>
      <c r="I495" s="36">
        <f t="shared" si="29"/>
        <v>42.084710123160107</v>
      </c>
    </row>
    <row r="496" spans="1:9" x14ac:dyDescent="0.3">
      <c r="A496" s="38">
        <v>783</v>
      </c>
      <c r="B496" s="33"/>
      <c r="C496" s="33"/>
      <c r="D496" s="34"/>
      <c r="E496" s="38">
        <v>783</v>
      </c>
      <c r="F496" s="35">
        <v>1.7010000000000001</v>
      </c>
      <c r="G496" s="35">
        <v>3.6829999999999998</v>
      </c>
      <c r="H496" s="35">
        <f t="shared" si="28"/>
        <v>1.9819999999999998</v>
      </c>
      <c r="I496" s="36">
        <f t="shared" si="29"/>
        <v>46.185175128970954</v>
      </c>
    </row>
    <row r="497" spans="1:9" x14ac:dyDescent="0.3">
      <c r="A497" s="38">
        <v>784</v>
      </c>
      <c r="B497" s="33"/>
      <c r="C497" s="33"/>
      <c r="D497" s="34"/>
      <c r="E497" s="38">
        <v>784</v>
      </c>
      <c r="F497" s="35">
        <v>1.3480000000000001</v>
      </c>
      <c r="G497" s="35">
        <v>3.2250000000000001</v>
      </c>
      <c r="H497" s="35">
        <f t="shared" si="28"/>
        <v>1.877</v>
      </c>
      <c r="I497" s="36">
        <f t="shared" si="29"/>
        <v>41.798449612403104</v>
      </c>
    </row>
    <row r="498" spans="1:9" x14ac:dyDescent="0.3">
      <c r="A498" s="38">
        <v>785</v>
      </c>
      <c r="B498" s="33"/>
      <c r="C498" s="33"/>
      <c r="D498" s="34"/>
      <c r="E498" s="38">
        <v>785</v>
      </c>
      <c r="F498" s="35">
        <v>1.421</v>
      </c>
      <c r="G498" s="35">
        <v>3.669</v>
      </c>
      <c r="H498" s="35">
        <f t="shared" si="28"/>
        <v>2.2480000000000002</v>
      </c>
      <c r="I498" s="36">
        <f t="shared" si="29"/>
        <v>38.729899155083132</v>
      </c>
    </row>
    <row r="499" spans="1:9" x14ac:dyDescent="0.3">
      <c r="A499" s="38">
        <v>786</v>
      </c>
      <c r="B499" s="33"/>
      <c r="C499" s="33"/>
      <c r="D499" s="34"/>
      <c r="E499" s="38">
        <v>786</v>
      </c>
      <c r="F499" s="35">
        <v>1.6220000000000001</v>
      </c>
      <c r="G499" s="35">
        <v>3.6509999999999998</v>
      </c>
      <c r="H499" s="35">
        <f t="shared" si="28"/>
        <v>2.0289999999999999</v>
      </c>
      <c r="I499" s="36">
        <f t="shared" si="29"/>
        <v>44.426184606957001</v>
      </c>
    </row>
    <row r="500" spans="1:9" x14ac:dyDescent="0.3">
      <c r="A500" s="38">
        <v>787</v>
      </c>
      <c r="B500" s="33"/>
      <c r="C500" s="33"/>
      <c r="D500" s="34"/>
      <c r="E500" s="38">
        <v>787</v>
      </c>
      <c r="F500" s="35">
        <v>1.792</v>
      </c>
      <c r="G500" s="35">
        <v>3.6829999999999998</v>
      </c>
      <c r="H500" s="35">
        <f t="shared" si="28"/>
        <v>1.8909999999999998</v>
      </c>
      <c r="I500" s="36">
        <f t="shared" si="29"/>
        <v>48.655986967146355</v>
      </c>
    </row>
    <row r="501" spans="1:9" x14ac:dyDescent="0.3">
      <c r="A501" s="38">
        <v>788</v>
      </c>
      <c r="B501" s="33"/>
      <c r="C501" s="33"/>
      <c r="D501" s="34"/>
      <c r="E501" s="38">
        <v>788</v>
      </c>
      <c r="F501" s="35">
        <v>1.645</v>
      </c>
      <c r="G501" s="35">
        <v>3.37</v>
      </c>
      <c r="H501" s="35">
        <f t="shared" si="28"/>
        <v>1.7250000000000001</v>
      </c>
      <c r="I501" s="36">
        <f t="shared" si="29"/>
        <v>48.813056379821958</v>
      </c>
    </row>
    <row r="502" spans="1:9" x14ac:dyDescent="0.3">
      <c r="A502" s="38">
        <v>789</v>
      </c>
      <c r="B502" s="33"/>
      <c r="C502" s="33"/>
      <c r="D502" s="34"/>
      <c r="E502" s="38">
        <v>789</v>
      </c>
      <c r="F502" s="35">
        <v>1.59</v>
      </c>
      <c r="G502" s="35">
        <v>3.3519999999999999</v>
      </c>
      <c r="H502" s="35">
        <f t="shared" si="28"/>
        <v>1.7619999999999998</v>
      </c>
      <c r="I502" s="36">
        <f t="shared" si="29"/>
        <v>47.434367541766115</v>
      </c>
    </row>
    <row r="503" spans="1:9" x14ac:dyDescent="0.3">
      <c r="A503" s="38">
        <v>790</v>
      </c>
      <c r="B503" s="33"/>
      <c r="C503" s="33"/>
      <c r="D503" s="34"/>
      <c r="E503" s="38">
        <v>790</v>
      </c>
      <c r="F503" s="35">
        <v>2.0030000000000001</v>
      </c>
      <c r="G503" s="35">
        <v>3.9430000000000001</v>
      </c>
      <c r="H503" s="35">
        <f t="shared" si="28"/>
        <v>1.94</v>
      </c>
      <c r="I503" s="36">
        <f t="shared" si="29"/>
        <v>50.798884098402233</v>
      </c>
    </row>
    <row r="504" spans="1:9" x14ac:dyDescent="0.3">
      <c r="A504" s="38">
        <v>791</v>
      </c>
      <c r="B504" s="33"/>
      <c r="C504" s="33"/>
      <c r="D504" s="34"/>
      <c r="E504" s="38">
        <v>791</v>
      </c>
      <c r="F504" s="35">
        <v>1.7549999999999999</v>
      </c>
      <c r="G504" s="35">
        <v>4.3789999999999996</v>
      </c>
      <c r="H504" s="35">
        <f t="shared" si="28"/>
        <v>2.6239999999999997</v>
      </c>
      <c r="I504" s="36">
        <f t="shared" si="29"/>
        <v>40.07764329755652</v>
      </c>
    </row>
    <row r="505" spans="1:9" x14ac:dyDescent="0.3">
      <c r="A505" s="38">
        <v>792</v>
      </c>
      <c r="B505" s="33"/>
      <c r="C505" s="33"/>
      <c r="D505" s="34"/>
      <c r="E505" s="38">
        <v>792</v>
      </c>
      <c r="F505" s="35">
        <v>1.952</v>
      </c>
      <c r="G505" s="35">
        <v>3.7989999999999999</v>
      </c>
      <c r="H505" s="35">
        <f t="shared" si="28"/>
        <v>1.847</v>
      </c>
      <c r="I505" s="36">
        <f t="shared" si="29"/>
        <v>51.381942616478014</v>
      </c>
    </row>
    <row r="506" spans="1:9" x14ac:dyDescent="0.3">
      <c r="A506" s="38">
        <v>793</v>
      </c>
      <c r="B506" s="33"/>
      <c r="C506" s="33"/>
      <c r="D506" s="34"/>
      <c r="E506" s="38">
        <v>793</v>
      </c>
      <c r="F506" s="35">
        <v>1.419</v>
      </c>
      <c r="G506" s="35">
        <v>3.8660000000000001</v>
      </c>
      <c r="H506" s="35">
        <f t="shared" si="28"/>
        <v>2.4470000000000001</v>
      </c>
      <c r="I506" s="36">
        <f t="shared" si="29"/>
        <v>36.704604242110712</v>
      </c>
    </row>
    <row r="507" spans="1:9" x14ac:dyDescent="0.3">
      <c r="A507" s="38">
        <v>794</v>
      </c>
      <c r="B507" s="33"/>
      <c r="C507" s="33"/>
      <c r="D507" s="34"/>
      <c r="E507" s="38">
        <v>794</v>
      </c>
      <c r="F507" s="35">
        <v>1.5529999999999999</v>
      </c>
      <c r="G507" s="35">
        <v>4.03</v>
      </c>
      <c r="H507" s="35">
        <f t="shared" si="28"/>
        <v>2.4770000000000003</v>
      </c>
      <c r="I507" s="36">
        <f t="shared" si="29"/>
        <v>38.535980148883368</v>
      </c>
    </row>
    <row r="508" spans="1:9" x14ac:dyDescent="0.3">
      <c r="A508" s="38">
        <v>795</v>
      </c>
      <c r="B508" s="33"/>
      <c r="C508" s="33"/>
      <c r="D508" s="34"/>
      <c r="E508" s="38">
        <v>795</v>
      </c>
      <c r="F508" s="35">
        <v>2.052</v>
      </c>
      <c r="G508" s="35">
        <v>3.8660000000000001</v>
      </c>
      <c r="H508" s="35">
        <f t="shared" si="28"/>
        <v>1.8140000000000001</v>
      </c>
      <c r="I508" s="36">
        <f t="shared" si="29"/>
        <v>53.078116916709774</v>
      </c>
    </row>
    <row r="509" spans="1:9" x14ac:dyDescent="0.3">
      <c r="A509" s="38">
        <v>796</v>
      </c>
      <c r="B509" s="33"/>
      <c r="C509" s="33"/>
      <c r="D509" s="34"/>
      <c r="E509" s="38">
        <v>796</v>
      </c>
      <c r="F509" s="35">
        <v>1.3819999999999999</v>
      </c>
      <c r="G509" s="35">
        <v>3.42</v>
      </c>
      <c r="H509" s="35">
        <f t="shared" si="28"/>
        <v>2.0380000000000003</v>
      </c>
      <c r="I509" s="36">
        <f t="shared" si="29"/>
        <v>40.409356725146196</v>
      </c>
    </row>
    <row r="510" spans="1:9" x14ac:dyDescent="0.3">
      <c r="A510" s="38">
        <v>797</v>
      </c>
      <c r="B510" s="33"/>
      <c r="C510" s="33"/>
      <c r="D510" s="34"/>
      <c r="E510" s="38">
        <v>797</v>
      </c>
      <c r="F510" s="35">
        <v>1.708</v>
      </c>
      <c r="G510" s="35">
        <v>3.4540000000000002</v>
      </c>
      <c r="H510" s="35">
        <f t="shared" si="28"/>
        <v>1.7460000000000002</v>
      </c>
      <c r="I510" s="36">
        <f t="shared" si="29"/>
        <v>49.449913144180655</v>
      </c>
    </row>
    <row r="511" spans="1:9" x14ac:dyDescent="0.3">
      <c r="A511" s="38">
        <v>798</v>
      </c>
      <c r="B511" s="33"/>
      <c r="C511" s="33"/>
      <c r="D511" s="34"/>
      <c r="E511" s="38">
        <v>798</v>
      </c>
      <c r="F511" s="35">
        <v>1.496</v>
      </c>
      <c r="G511" s="35">
        <v>3.4089999999999998</v>
      </c>
      <c r="H511" s="35">
        <f t="shared" si="28"/>
        <v>1.9129999999999998</v>
      </c>
      <c r="I511" s="36">
        <f t="shared" si="29"/>
        <v>43.883836902317398</v>
      </c>
    </row>
    <row r="512" spans="1:9" x14ac:dyDescent="0.3">
      <c r="A512" s="38">
        <v>799</v>
      </c>
      <c r="B512" s="33"/>
      <c r="C512" s="33"/>
      <c r="D512" s="34"/>
      <c r="E512" s="38">
        <v>799</v>
      </c>
      <c r="F512" s="35">
        <v>1.746</v>
      </c>
      <c r="G512" s="35">
        <v>3.3839999999999999</v>
      </c>
      <c r="H512" s="35">
        <f t="shared" si="28"/>
        <v>1.6379999999999999</v>
      </c>
      <c r="I512" s="36">
        <f t="shared" si="29"/>
        <v>51.595744680851062</v>
      </c>
    </row>
    <row r="513" spans="1:9" x14ac:dyDescent="0.3">
      <c r="A513" s="38">
        <v>800</v>
      </c>
      <c r="B513" s="33"/>
      <c r="C513" s="33"/>
      <c r="D513" s="34"/>
      <c r="E513" s="38">
        <v>800</v>
      </c>
      <c r="F513" s="35">
        <v>1.3</v>
      </c>
      <c r="G513" s="35">
        <v>3.593</v>
      </c>
      <c r="H513" s="35">
        <f t="shared" si="28"/>
        <v>2.2930000000000001</v>
      </c>
      <c r="I513" s="36">
        <f t="shared" si="29"/>
        <v>36.18146395769552</v>
      </c>
    </row>
    <row r="514" spans="1:9" x14ac:dyDescent="0.3">
      <c r="A514" s="38">
        <v>801</v>
      </c>
      <c r="B514" s="33"/>
      <c r="C514" s="33"/>
      <c r="D514" s="34"/>
      <c r="E514" s="38">
        <v>801</v>
      </c>
      <c r="F514" s="35">
        <v>1.1120000000000001</v>
      </c>
      <c r="G514" s="35">
        <v>3.2909999999999999</v>
      </c>
      <c r="H514" s="35">
        <f t="shared" si="28"/>
        <v>2.1789999999999998</v>
      </c>
      <c r="I514" s="36">
        <f t="shared" si="29"/>
        <v>33.789121847462781</v>
      </c>
    </row>
    <row r="515" spans="1:9" x14ac:dyDescent="0.3">
      <c r="A515" s="38">
        <v>802</v>
      </c>
      <c r="B515" s="33"/>
      <c r="C515" s="33"/>
      <c r="D515" s="34"/>
      <c r="E515" s="38">
        <v>802</v>
      </c>
      <c r="F515" s="35">
        <v>1.3979999999999999</v>
      </c>
      <c r="G515" s="35">
        <v>3.62</v>
      </c>
      <c r="H515" s="35">
        <f t="shared" si="28"/>
        <v>2.2220000000000004</v>
      </c>
      <c r="I515" s="36">
        <f t="shared" si="29"/>
        <v>38.618784530386733</v>
      </c>
    </row>
    <row r="516" spans="1:9" x14ac:dyDescent="0.3">
      <c r="A516" s="38">
        <v>803</v>
      </c>
      <c r="B516" s="33"/>
      <c r="C516" s="33"/>
      <c r="D516" s="34"/>
      <c r="E516" s="38">
        <v>803</v>
      </c>
      <c r="F516" s="35">
        <v>1.7230000000000001</v>
      </c>
      <c r="G516" s="35">
        <v>3.754</v>
      </c>
      <c r="H516" s="35">
        <f t="shared" si="28"/>
        <v>2.0309999999999997</v>
      </c>
      <c r="I516" s="36">
        <f t="shared" si="29"/>
        <v>45.897709110282371</v>
      </c>
    </row>
    <row r="517" spans="1:9" x14ac:dyDescent="0.3">
      <c r="A517" s="38">
        <v>804</v>
      </c>
      <c r="B517" s="33"/>
      <c r="C517" s="33"/>
      <c r="D517" s="34"/>
      <c r="E517" s="38">
        <v>804</v>
      </c>
      <c r="F517" s="35">
        <v>1.6539999999999999</v>
      </c>
      <c r="G517" s="35">
        <v>4.327</v>
      </c>
      <c r="H517" s="35">
        <f t="shared" si="28"/>
        <v>2.673</v>
      </c>
      <c r="I517" s="36">
        <f t="shared" si="29"/>
        <v>38.225098220476077</v>
      </c>
    </row>
    <row r="518" spans="1:9" x14ac:dyDescent="0.3">
      <c r="A518" s="38">
        <v>805</v>
      </c>
      <c r="B518" s="33"/>
      <c r="C518" s="33"/>
      <c r="D518" s="34"/>
      <c r="E518" s="38">
        <v>805</v>
      </c>
      <c r="F518" s="35">
        <v>1.508</v>
      </c>
      <c r="G518" s="35">
        <v>4.2619999999999996</v>
      </c>
      <c r="H518" s="35">
        <f t="shared" si="28"/>
        <v>2.7539999999999996</v>
      </c>
      <c r="I518" s="36">
        <f t="shared" si="29"/>
        <v>35.382449554199908</v>
      </c>
    </row>
    <row r="519" spans="1:9" x14ac:dyDescent="0.3">
      <c r="A519" s="38">
        <v>806</v>
      </c>
      <c r="B519" s="33"/>
      <c r="C519" s="33"/>
      <c r="D519" s="34"/>
      <c r="E519" s="38">
        <v>806</v>
      </c>
      <c r="F519" s="35">
        <v>1.722</v>
      </c>
      <c r="G519" s="35">
        <v>3.7530000000000001</v>
      </c>
      <c r="H519" s="35">
        <f t="shared" si="28"/>
        <v>2.0310000000000001</v>
      </c>
      <c r="I519" s="36">
        <f t="shared" si="29"/>
        <v>45.88329336530775</v>
      </c>
    </row>
    <row r="520" spans="1:9" x14ac:dyDescent="0.3">
      <c r="A520" s="38">
        <v>807</v>
      </c>
      <c r="B520" s="33"/>
      <c r="C520" s="33"/>
      <c r="D520" s="34"/>
      <c r="E520" s="38">
        <v>807</v>
      </c>
      <c r="F520" s="35">
        <v>1.1519999999999999</v>
      </c>
      <c r="G520" s="35">
        <v>3.7810000000000001</v>
      </c>
      <c r="H520" s="35">
        <f t="shared" si="28"/>
        <v>2.6290000000000004</v>
      </c>
      <c r="I520" s="36">
        <f t="shared" si="29"/>
        <v>30.468130124305738</v>
      </c>
    </row>
    <row r="521" spans="1:9" x14ac:dyDescent="0.3">
      <c r="A521" s="38">
        <v>808</v>
      </c>
      <c r="B521" s="33"/>
      <c r="C521" s="33"/>
      <c r="D521" s="34"/>
      <c r="E521" s="38">
        <v>808</v>
      </c>
      <c r="F521" s="35">
        <v>1.623</v>
      </c>
      <c r="G521" s="35">
        <v>3.7360000000000002</v>
      </c>
      <c r="H521" s="35">
        <f t="shared" si="28"/>
        <v>2.1130000000000004</v>
      </c>
      <c r="I521" s="36">
        <f t="shared" si="29"/>
        <v>43.442184154175585</v>
      </c>
    </row>
    <row r="522" spans="1:9" x14ac:dyDescent="0.3">
      <c r="A522" s="38">
        <v>809</v>
      </c>
      <c r="B522" s="33"/>
      <c r="C522" s="33"/>
      <c r="D522" s="34"/>
      <c r="E522" s="38">
        <v>809</v>
      </c>
      <c r="F522" s="35">
        <v>1.425</v>
      </c>
      <c r="G522" s="35">
        <v>3.2040000000000002</v>
      </c>
      <c r="H522" s="35">
        <f t="shared" si="28"/>
        <v>1.7790000000000001</v>
      </c>
      <c r="I522" s="36">
        <f t="shared" si="29"/>
        <v>44.475655430711605</v>
      </c>
    </row>
    <row r="523" spans="1:9" x14ac:dyDescent="0.3">
      <c r="A523" s="38">
        <v>810</v>
      </c>
      <c r="B523" s="33"/>
      <c r="C523" s="33"/>
      <c r="D523" s="34"/>
      <c r="E523" s="38">
        <v>810</v>
      </c>
      <c r="F523" s="35">
        <v>1.655</v>
      </c>
      <c r="G523" s="35">
        <v>3.69</v>
      </c>
      <c r="H523" s="35">
        <f t="shared" si="28"/>
        <v>2.0350000000000001</v>
      </c>
      <c r="I523" s="36">
        <f t="shared" si="29"/>
        <v>44.850948509485093</v>
      </c>
    </row>
    <row r="524" spans="1:9" x14ac:dyDescent="0.3">
      <c r="A524" s="38">
        <v>811</v>
      </c>
      <c r="B524" s="33"/>
      <c r="C524" s="33"/>
      <c r="D524" s="34"/>
      <c r="E524" s="38">
        <v>811</v>
      </c>
      <c r="F524" s="35">
        <v>1.456</v>
      </c>
      <c r="G524" s="35">
        <v>4.0019999999999998</v>
      </c>
      <c r="H524" s="35">
        <f t="shared" si="28"/>
        <v>2.5459999999999998</v>
      </c>
      <c r="I524" s="36">
        <f t="shared" si="29"/>
        <v>36.381809095452269</v>
      </c>
    </row>
    <row r="525" spans="1:9" x14ac:dyDescent="0.3">
      <c r="A525" s="38">
        <v>812</v>
      </c>
      <c r="B525" s="33"/>
      <c r="C525" s="33"/>
      <c r="D525" s="34"/>
      <c r="E525" s="38">
        <v>812</v>
      </c>
      <c r="F525" s="35">
        <v>1.3029999999999999</v>
      </c>
      <c r="G525" s="35">
        <v>3.9540000000000002</v>
      </c>
      <c r="H525" s="35">
        <f t="shared" si="28"/>
        <v>2.6510000000000002</v>
      </c>
      <c r="I525" s="36">
        <f t="shared" si="29"/>
        <v>32.953970662620129</v>
      </c>
    </row>
    <row r="526" spans="1:9" x14ac:dyDescent="0.3">
      <c r="A526" s="38">
        <v>813</v>
      </c>
      <c r="B526" s="33"/>
      <c r="C526" s="33"/>
      <c r="D526" s="34"/>
      <c r="E526" s="38">
        <v>813</v>
      </c>
      <c r="F526" s="35">
        <v>1.663</v>
      </c>
      <c r="G526" s="35">
        <v>3.8940000000000001</v>
      </c>
      <c r="H526" s="35">
        <f t="shared" si="28"/>
        <v>2.2309999999999999</v>
      </c>
      <c r="I526" s="36">
        <f t="shared" si="29"/>
        <v>42.706728299948637</v>
      </c>
    </row>
    <row r="527" spans="1:9" x14ac:dyDescent="0.3">
      <c r="A527" s="38">
        <v>814</v>
      </c>
      <c r="B527" s="33"/>
      <c r="C527" s="33"/>
      <c r="D527" s="34"/>
      <c r="E527" s="38">
        <v>814</v>
      </c>
      <c r="F527" s="35">
        <v>1.373</v>
      </c>
      <c r="G527" s="35">
        <v>3.6179999999999999</v>
      </c>
      <c r="H527" s="35">
        <f t="shared" si="28"/>
        <v>2.2450000000000001</v>
      </c>
      <c r="I527" s="36">
        <f t="shared" si="29"/>
        <v>37.949143173023771</v>
      </c>
    </row>
    <row r="528" spans="1:9" x14ac:dyDescent="0.3">
      <c r="A528" s="38">
        <v>815</v>
      </c>
      <c r="B528" s="33"/>
      <c r="C528" s="33"/>
      <c r="D528" s="34"/>
      <c r="E528" s="38">
        <v>815</v>
      </c>
      <c r="F528" s="35">
        <v>1.6080000000000001</v>
      </c>
      <c r="G528" s="35">
        <v>3.44</v>
      </c>
      <c r="H528" s="35">
        <f t="shared" si="28"/>
        <v>1.8319999999999999</v>
      </c>
      <c r="I528" s="36">
        <f t="shared" si="29"/>
        <v>46.744186046511629</v>
      </c>
    </row>
    <row r="529" spans="1:9" x14ac:dyDescent="0.3">
      <c r="A529" s="38">
        <v>816</v>
      </c>
      <c r="B529" s="33"/>
      <c r="C529" s="33"/>
      <c r="D529" s="34"/>
      <c r="E529" s="38">
        <v>816</v>
      </c>
      <c r="F529" s="35">
        <v>1.349</v>
      </c>
      <c r="G529" s="35">
        <v>3.3519999999999999</v>
      </c>
      <c r="H529" s="35">
        <f t="shared" si="28"/>
        <v>2.0030000000000001</v>
      </c>
      <c r="I529" s="36">
        <f t="shared" si="29"/>
        <v>40.244630071599047</v>
      </c>
    </row>
    <row r="530" spans="1:9" x14ac:dyDescent="0.3">
      <c r="A530" s="38">
        <v>817</v>
      </c>
      <c r="B530" s="33"/>
      <c r="C530" s="33"/>
      <c r="D530" s="34"/>
      <c r="E530" s="38">
        <v>817</v>
      </c>
      <c r="F530" s="35">
        <v>1.7949999999999999</v>
      </c>
      <c r="G530" s="35">
        <v>4.1399999999999997</v>
      </c>
      <c r="H530" s="35">
        <f t="shared" si="28"/>
        <v>2.3449999999999998</v>
      </c>
      <c r="I530" s="36">
        <f t="shared" si="29"/>
        <v>43.357487922705317</v>
      </c>
    </row>
    <row r="531" spans="1:9" x14ac:dyDescent="0.3">
      <c r="A531" s="38">
        <v>818</v>
      </c>
      <c r="B531" s="33"/>
      <c r="C531" s="33"/>
      <c r="D531" s="34"/>
      <c r="E531" s="38">
        <v>818</v>
      </c>
      <c r="F531" s="35">
        <v>2.1909999999999998</v>
      </c>
      <c r="G531" s="35">
        <v>3.9910000000000001</v>
      </c>
      <c r="H531" s="35">
        <f t="shared" si="28"/>
        <v>1.8000000000000003</v>
      </c>
      <c r="I531" s="36">
        <f t="shared" si="29"/>
        <v>54.898521673765963</v>
      </c>
    </row>
    <row r="532" spans="1:9" x14ac:dyDescent="0.3">
      <c r="A532" s="38">
        <v>819</v>
      </c>
      <c r="B532" s="33"/>
      <c r="C532" s="33"/>
      <c r="D532" s="34"/>
      <c r="E532" s="38">
        <v>819</v>
      </c>
      <c r="F532" s="35">
        <v>1.91</v>
      </c>
      <c r="G532" s="35">
        <v>3.8159999999999998</v>
      </c>
      <c r="H532" s="35">
        <f t="shared" si="28"/>
        <v>1.9059999999999999</v>
      </c>
      <c r="I532" s="36">
        <f t="shared" si="29"/>
        <v>50.052410901467503</v>
      </c>
    </row>
    <row r="533" spans="1:9" x14ac:dyDescent="0.3">
      <c r="A533" s="38">
        <v>820</v>
      </c>
      <c r="B533" s="33"/>
      <c r="C533" s="33"/>
      <c r="D533" s="34"/>
      <c r="E533" s="38">
        <v>820</v>
      </c>
      <c r="F533" s="35">
        <v>1.339</v>
      </c>
      <c r="G533" s="35">
        <v>3.258</v>
      </c>
      <c r="H533" s="35">
        <f t="shared" si="28"/>
        <v>1.919</v>
      </c>
      <c r="I533" s="36">
        <f t="shared" si="29"/>
        <v>41.098833640270108</v>
      </c>
    </row>
    <row r="534" spans="1:9" x14ac:dyDescent="0.3">
      <c r="A534" s="38">
        <v>821</v>
      </c>
      <c r="B534" s="33"/>
      <c r="C534" s="33"/>
      <c r="D534" s="34"/>
      <c r="E534" s="38">
        <v>821</v>
      </c>
      <c r="F534" s="35">
        <v>1.6339999999999999</v>
      </c>
      <c r="G534" s="35">
        <v>4.05</v>
      </c>
      <c r="H534" s="35">
        <f t="shared" si="28"/>
        <v>2.4159999999999999</v>
      </c>
      <c r="I534" s="36">
        <f t="shared" si="29"/>
        <v>40.345679012345684</v>
      </c>
    </row>
    <row r="535" spans="1:9" x14ac:dyDescent="0.3">
      <c r="A535" s="38">
        <v>822</v>
      </c>
      <c r="B535" s="33"/>
      <c r="C535" s="33"/>
      <c r="D535" s="34"/>
      <c r="E535" s="38">
        <v>822</v>
      </c>
      <c r="F535" s="35">
        <v>1.6950000000000001</v>
      </c>
      <c r="G535" s="35">
        <v>3.952</v>
      </c>
      <c r="H535" s="35">
        <f t="shared" si="28"/>
        <v>2.2569999999999997</v>
      </c>
      <c r="I535" s="36">
        <f t="shared" si="29"/>
        <v>42.889676113360323</v>
      </c>
    </row>
    <row r="536" spans="1:9" x14ac:dyDescent="0.3">
      <c r="A536" s="38">
        <v>823</v>
      </c>
      <c r="B536" s="33"/>
      <c r="C536" s="33"/>
      <c r="D536" s="34"/>
      <c r="E536" s="38">
        <v>823</v>
      </c>
      <c r="F536" s="35">
        <v>1.8009999999999999</v>
      </c>
      <c r="G536" s="35">
        <v>3.726</v>
      </c>
      <c r="H536" s="35">
        <f t="shared" si="28"/>
        <v>1.925</v>
      </c>
      <c r="I536" s="36">
        <f t="shared" si="29"/>
        <v>48.336017176596883</v>
      </c>
    </row>
    <row r="537" spans="1:9" x14ac:dyDescent="0.3">
      <c r="A537" s="38">
        <v>824</v>
      </c>
      <c r="B537" s="33"/>
      <c r="C537" s="33"/>
      <c r="D537" s="34"/>
      <c r="E537" s="38">
        <v>824</v>
      </c>
      <c r="F537" s="35">
        <v>1.5269999999999999</v>
      </c>
      <c r="G537" s="35">
        <v>3.34</v>
      </c>
      <c r="H537" s="35">
        <f t="shared" si="28"/>
        <v>1.8129999999999999</v>
      </c>
      <c r="I537" s="36">
        <f t="shared" si="29"/>
        <v>45.718562874251496</v>
      </c>
    </row>
    <row r="538" spans="1:9" x14ac:dyDescent="0.3">
      <c r="A538" s="38">
        <v>825</v>
      </c>
      <c r="B538" s="33"/>
      <c r="C538" s="33"/>
      <c r="D538" s="34"/>
      <c r="E538" s="38">
        <v>825</v>
      </c>
      <c r="F538" s="35">
        <v>1.611</v>
      </c>
      <c r="G538" s="35">
        <v>4.2149999999999999</v>
      </c>
      <c r="H538" s="35">
        <f t="shared" si="28"/>
        <v>2.6040000000000001</v>
      </c>
      <c r="I538" s="36">
        <f t="shared" si="29"/>
        <v>38.220640569395023</v>
      </c>
    </row>
    <row r="539" spans="1:9" x14ac:dyDescent="0.3">
      <c r="A539" s="38">
        <v>826</v>
      </c>
      <c r="B539" s="33"/>
      <c r="C539" s="33"/>
      <c r="D539" s="34"/>
      <c r="E539" s="38">
        <v>826</v>
      </c>
      <c r="F539" s="35">
        <v>1.506</v>
      </c>
      <c r="G539" s="35">
        <v>3.9129999999999998</v>
      </c>
      <c r="H539" s="35">
        <f t="shared" si="28"/>
        <v>2.407</v>
      </c>
      <c r="I539" s="36">
        <f t="shared" si="29"/>
        <v>38.48709430104779</v>
      </c>
    </row>
    <row r="540" spans="1:9" x14ac:dyDescent="0.3">
      <c r="A540" s="38">
        <v>827</v>
      </c>
      <c r="B540" s="33"/>
      <c r="C540" s="33"/>
      <c r="D540" s="34"/>
      <c r="E540" s="38">
        <v>827</v>
      </c>
      <c r="F540" s="35">
        <v>1.829</v>
      </c>
      <c r="G540" s="35">
        <v>4.3369999999999997</v>
      </c>
      <c r="H540" s="35">
        <f t="shared" si="28"/>
        <v>2.508</v>
      </c>
      <c r="I540" s="36">
        <f t="shared" si="29"/>
        <v>42.172008300668665</v>
      </c>
    </row>
    <row r="541" spans="1:9" x14ac:dyDescent="0.3">
      <c r="A541" s="38">
        <v>828</v>
      </c>
      <c r="B541" s="33"/>
      <c r="C541" s="33"/>
      <c r="D541" s="34"/>
      <c r="E541" s="38">
        <v>828</v>
      </c>
      <c r="F541" s="35">
        <v>1.5349999999999999</v>
      </c>
      <c r="G541" s="35">
        <v>4</v>
      </c>
      <c r="H541" s="35">
        <f t="shared" si="28"/>
        <v>2.4649999999999999</v>
      </c>
      <c r="I541" s="36">
        <f t="shared" si="29"/>
        <v>38.375</v>
      </c>
    </row>
    <row r="542" spans="1:9" x14ac:dyDescent="0.3">
      <c r="A542" s="38">
        <v>829</v>
      </c>
      <c r="B542" s="33"/>
      <c r="C542" s="33"/>
      <c r="D542" s="34"/>
      <c r="E542" s="38">
        <v>829</v>
      </c>
      <c r="F542" s="35">
        <v>2.1320000000000001</v>
      </c>
      <c r="G542" s="35">
        <v>4.0110000000000001</v>
      </c>
      <c r="H542" s="35">
        <f t="shared" si="28"/>
        <v>1.879</v>
      </c>
      <c r="I542" s="36">
        <f t="shared" si="29"/>
        <v>53.153826975816507</v>
      </c>
    </row>
    <row r="543" spans="1:9" x14ac:dyDescent="0.3">
      <c r="A543" s="38">
        <v>830</v>
      </c>
      <c r="B543" s="33"/>
      <c r="C543" s="33"/>
      <c r="D543" s="34"/>
      <c r="E543" s="38">
        <v>830</v>
      </c>
      <c r="F543" s="35">
        <v>1.946</v>
      </c>
      <c r="G543" s="35">
        <v>3.6970000000000001</v>
      </c>
      <c r="H543" s="35">
        <f t="shared" si="28"/>
        <v>1.7510000000000001</v>
      </c>
      <c r="I543" s="36">
        <f t="shared" si="29"/>
        <v>52.637273464971599</v>
      </c>
    </row>
    <row r="544" spans="1:9" x14ac:dyDescent="0.3">
      <c r="A544" s="38">
        <v>831</v>
      </c>
      <c r="B544" s="33"/>
      <c r="C544" s="33"/>
      <c r="D544" s="34"/>
      <c r="E544" s="38">
        <v>831</v>
      </c>
      <c r="F544" s="35">
        <v>1.163</v>
      </c>
      <c r="G544" s="35">
        <v>3.3559999999999999</v>
      </c>
      <c r="H544" s="35">
        <f t="shared" si="28"/>
        <v>2.1929999999999996</v>
      </c>
      <c r="I544" s="36">
        <f t="shared" si="29"/>
        <v>34.654350417163293</v>
      </c>
    </row>
    <row r="545" spans="1:9" x14ac:dyDescent="0.3">
      <c r="A545" s="38">
        <v>832</v>
      </c>
      <c r="B545" s="33"/>
      <c r="C545" s="33"/>
      <c r="D545" s="34"/>
      <c r="E545" s="38">
        <v>832</v>
      </c>
      <c r="F545" s="35">
        <v>1.7330000000000001</v>
      </c>
      <c r="G545" s="35">
        <v>4.0220000000000002</v>
      </c>
      <c r="H545" s="35">
        <f t="shared" si="28"/>
        <v>2.2890000000000001</v>
      </c>
      <c r="I545" s="36">
        <f t="shared" si="29"/>
        <v>43.088015912481353</v>
      </c>
    </row>
    <row r="546" spans="1:9" x14ac:dyDescent="0.3">
      <c r="A546" s="38">
        <v>833</v>
      </c>
      <c r="B546" s="33"/>
      <c r="C546" s="33"/>
      <c r="D546" s="34"/>
      <c r="E546" s="38">
        <v>833</v>
      </c>
      <c r="F546" s="35">
        <v>1.9419999999999999</v>
      </c>
      <c r="G546" s="35">
        <v>3.984</v>
      </c>
      <c r="H546" s="35">
        <f t="shared" si="28"/>
        <v>2.0419999999999998</v>
      </c>
      <c r="I546" s="36">
        <f t="shared" si="29"/>
        <v>48.744979919678713</v>
      </c>
    </row>
    <row r="547" spans="1:9" x14ac:dyDescent="0.3">
      <c r="A547" s="38">
        <v>834</v>
      </c>
      <c r="B547" s="33"/>
      <c r="C547" s="33"/>
      <c r="D547" s="34"/>
      <c r="E547" s="38">
        <v>834</v>
      </c>
      <c r="F547" s="35">
        <v>1.738</v>
      </c>
      <c r="G547" s="35">
        <v>3.88</v>
      </c>
      <c r="H547" s="35">
        <f t="shared" ref="H547:H610" si="30">G547-F547</f>
        <v>2.1419999999999999</v>
      </c>
      <c r="I547" s="36">
        <f t="shared" ref="I547:I610" si="31">F547/G547*100</f>
        <v>44.793814432989691</v>
      </c>
    </row>
    <row r="548" spans="1:9" x14ac:dyDescent="0.3">
      <c r="A548" s="38">
        <v>835</v>
      </c>
      <c r="B548" s="33"/>
      <c r="C548" s="33"/>
      <c r="D548" s="34"/>
      <c r="E548" s="38">
        <v>835</v>
      </c>
      <c r="F548" s="35">
        <v>1.573</v>
      </c>
      <c r="G548" s="35">
        <v>3.7650000000000001</v>
      </c>
      <c r="H548" s="35">
        <f t="shared" si="30"/>
        <v>2.1920000000000002</v>
      </c>
      <c r="I548" s="36">
        <f t="shared" si="31"/>
        <v>41.779548472775559</v>
      </c>
    </row>
    <row r="549" spans="1:9" x14ac:dyDescent="0.3">
      <c r="A549" s="38">
        <v>836</v>
      </c>
      <c r="B549" s="33"/>
      <c r="C549" s="33"/>
      <c r="D549" s="34"/>
      <c r="E549" s="38">
        <v>836</v>
      </c>
      <c r="F549" s="35">
        <v>1.54</v>
      </c>
      <c r="G549" s="35">
        <v>3.379</v>
      </c>
      <c r="H549" s="35">
        <f t="shared" si="30"/>
        <v>1.839</v>
      </c>
      <c r="I549" s="36">
        <f t="shared" si="31"/>
        <v>45.575614087007992</v>
      </c>
    </row>
    <row r="550" spans="1:9" x14ac:dyDescent="0.3">
      <c r="A550" s="38">
        <v>837</v>
      </c>
      <c r="B550" s="33"/>
      <c r="C550" s="33"/>
      <c r="D550" s="34"/>
      <c r="E550" s="38">
        <v>837</v>
      </c>
      <c r="F550" s="35">
        <v>1.5620000000000001</v>
      </c>
      <c r="G550" s="35">
        <v>4.085</v>
      </c>
      <c r="H550" s="35">
        <f t="shared" si="30"/>
        <v>2.5229999999999997</v>
      </c>
      <c r="I550" s="36">
        <f t="shared" si="31"/>
        <v>38.237454100367195</v>
      </c>
    </row>
    <row r="551" spans="1:9" x14ac:dyDescent="0.3">
      <c r="A551" s="38">
        <v>838</v>
      </c>
      <c r="B551" s="33"/>
      <c r="C551" s="33"/>
      <c r="D551" s="34"/>
      <c r="E551" s="38">
        <v>838</v>
      </c>
      <c r="F551" s="35">
        <v>2.0139999999999998</v>
      </c>
      <c r="G551" s="35">
        <v>3.7989999999999999</v>
      </c>
      <c r="H551" s="35">
        <f t="shared" si="30"/>
        <v>1.7850000000000001</v>
      </c>
      <c r="I551" s="36">
        <f t="shared" si="31"/>
        <v>53.013951039747298</v>
      </c>
    </row>
    <row r="552" spans="1:9" x14ac:dyDescent="0.3">
      <c r="A552" s="38">
        <v>839</v>
      </c>
      <c r="B552" s="33"/>
      <c r="C552" s="33"/>
      <c r="D552" s="34"/>
      <c r="E552" s="38">
        <v>839</v>
      </c>
      <c r="F552" s="35">
        <v>2.0950000000000002</v>
      </c>
      <c r="G552" s="35">
        <v>3.5619999999999998</v>
      </c>
      <c r="H552" s="35">
        <f t="shared" si="30"/>
        <v>1.4669999999999996</v>
      </c>
      <c r="I552" s="36">
        <f t="shared" si="31"/>
        <v>58.815272318921963</v>
      </c>
    </row>
    <row r="553" spans="1:9" x14ac:dyDescent="0.3">
      <c r="A553" s="38">
        <v>840</v>
      </c>
      <c r="B553" s="33"/>
      <c r="C553" s="33"/>
      <c r="D553" s="34"/>
      <c r="E553" s="38">
        <v>840</v>
      </c>
      <c r="F553" s="35">
        <v>1.5</v>
      </c>
      <c r="G553" s="35">
        <v>3.59</v>
      </c>
      <c r="H553" s="35">
        <f t="shared" si="30"/>
        <v>2.09</v>
      </c>
      <c r="I553" s="36">
        <f t="shared" si="31"/>
        <v>41.782729805013929</v>
      </c>
    </row>
    <row r="554" spans="1:9" x14ac:dyDescent="0.3">
      <c r="A554" s="38">
        <v>841</v>
      </c>
      <c r="B554" s="33"/>
      <c r="C554" s="33"/>
      <c r="D554" s="34"/>
      <c r="E554" s="38">
        <v>841</v>
      </c>
      <c r="F554" s="35">
        <v>1.1639999999999999</v>
      </c>
      <c r="G554" s="35">
        <v>3.302</v>
      </c>
      <c r="H554" s="35">
        <f t="shared" si="30"/>
        <v>2.1379999999999999</v>
      </c>
      <c r="I554" s="36">
        <f t="shared" si="31"/>
        <v>35.251362810417923</v>
      </c>
    </row>
    <row r="555" spans="1:9" x14ac:dyDescent="0.3">
      <c r="A555" s="38">
        <v>842</v>
      </c>
      <c r="B555" s="33"/>
      <c r="C555" s="33"/>
      <c r="D555" s="34"/>
      <c r="E555" s="38">
        <v>842</v>
      </c>
      <c r="F555" s="35">
        <v>1.4350000000000001</v>
      </c>
      <c r="G555" s="35">
        <v>4.0830000000000002</v>
      </c>
      <c r="H555" s="35">
        <f t="shared" si="30"/>
        <v>2.6480000000000001</v>
      </c>
      <c r="I555" s="36">
        <f t="shared" si="31"/>
        <v>35.145726181729117</v>
      </c>
    </row>
    <row r="556" spans="1:9" x14ac:dyDescent="0.3">
      <c r="A556" s="38">
        <v>843</v>
      </c>
      <c r="B556" s="33"/>
      <c r="C556" s="33"/>
      <c r="D556" s="34"/>
      <c r="E556" s="38">
        <v>843</v>
      </c>
      <c r="F556" s="35">
        <v>1.456</v>
      </c>
      <c r="G556" s="35">
        <v>4.218</v>
      </c>
      <c r="H556" s="35">
        <f t="shared" si="30"/>
        <v>2.762</v>
      </c>
      <c r="I556" s="36">
        <f t="shared" si="31"/>
        <v>34.518729255571365</v>
      </c>
    </row>
    <row r="557" spans="1:9" x14ac:dyDescent="0.3">
      <c r="A557" s="38">
        <v>844</v>
      </c>
      <c r="B557" s="33"/>
      <c r="C557" s="33"/>
      <c r="D557" s="34"/>
      <c r="E557" s="38">
        <v>844</v>
      </c>
      <c r="F557" s="35">
        <v>1.421</v>
      </c>
      <c r="G557" s="35">
        <v>3.6890000000000001</v>
      </c>
      <c r="H557" s="35">
        <f t="shared" si="30"/>
        <v>2.2679999999999998</v>
      </c>
      <c r="I557" s="36">
        <f t="shared" si="31"/>
        <v>38.519924098671723</v>
      </c>
    </row>
    <row r="558" spans="1:9" x14ac:dyDescent="0.3">
      <c r="A558" s="38">
        <v>845</v>
      </c>
      <c r="B558" s="33"/>
      <c r="C558" s="33"/>
      <c r="D558" s="34"/>
      <c r="E558" s="38">
        <v>845</v>
      </c>
      <c r="F558" s="35">
        <v>2.125</v>
      </c>
      <c r="G558" s="35">
        <v>4.1500000000000004</v>
      </c>
      <c r="H558" s="35">
        <f t="shared" si="30"/>
        <v>2.0250000000000004</v>
      </c>
      <c r="I558" s="36">
        <f t="shared" si="31"/>
        <v>51.204819277108427</v>
      </c>
    </row>
    <row r="559" spans="1:9" x14ac:dyDescent="0.3">
      <c r="A559" s="38">
        <v>846</v>
      </c>
      <c r="B559" s="33"/>
      <c r="C559" s="33"/>
      <c r="D559" s="34"/>
      <c r="E559" s="38">
        <v>846</v>
      </c>
      <c r="F559" s="35">
        <v>1.786</v>
      </c>
      <c r="G559" s="35">
        <v>3.9319999999999999</v>
      </c>
      <c r="H559" s="35">
        <f t="shared" si="30"/>
        <v>2.1459999999999999</v>
      </c>
      <c r="I559" s="36">
        <f t="shared" si="31"/>
        <v>45.422177009155646</v>
      </c>
    </row>
    <row r="560" spans="1:9" x14ac:dyDescent="0.3">
      <c r="A560" s="38">
        <v>847</v>
      </c>
      <c r="B560" s="33"/>
      <c r="C560" s="33"/>
      <c r="D560" s="34"/>
      <c r="E560" s="38">
        <v>847</v>
      </c>
      <c r="F560" s="35">
        <v>1.667</v>
      </c>
      <c r="G560" s="35">
        <v>3.6230000000000002</v>
      </c>
      <c r="H560" s="35">
        <f t="shared" si="30"/>
        <v>1.9560000000000002</v>
      </c>
      <c r="I560" s="36">
        <f t="shared" si="31"/>
        <v>46.011592602815341</v>
      </c>
    </row>
    <row r="561" spans="1:9" x14ac:dyDescent="0.3">
      <c r="A561" s="38">
        <v>848</v>
      </c>
      <c r="B561" s="33"/>
      <c r="C561" s="33"/>
      <c r="D561" s="34"/>
      <c r="E561" s="38">
        <v>848</v>
      </c>
      <c r="F561" s="35">
        <v>1.9259999999999999</v>
      </c>
      <c r="G561" s="35">
        <v>3.992</v>
      </c>
      <c r="H561" s="35">
        <f t="shared" si="30"/>
        <v>2.0659999999999998</v>
      </c>
      <c r="I561" s="36">
        <f t="shared" si="31"/>
        <v>48.246492985971948</v>
      </c>
    </row>
    <row r="562" spans="1:9" x14ac:dyDescent="0.3">
      <c r="A562" s="38">
        <v>849</v>
      </c>
      <c r="B562" s="33"/>
      <c r="C562" s="33"/>
      <c r="D562" s="34"/>
      <c r="E562" s="38">
        <v>849</v>
      </c>
      <c r="F562" s="35">
        <v>2.0009999999999999</v>
      </c>
      <c r="G562" s="35">
        <v>3.6850000000000001</v>
      </c>
      <c r="H562" s="35">
        <f t="shared" si="30"/>
        <v>1.6840000000000002</v>
      </c>
      <c r="I562" s="36">
        <f t="shared" si="31"/>
        <v>54.301221166892809</v>
      </c>
    </row>
    <row r="563" spans="1:9" x14ac:dyDescent="0.3">
      <c r="A563" s="38">
        <v>850</v>
      </c>
      <c r="B563" s="33"/>
      <c r="C563" s="33"/>
      <c r="D563" s="34"/>
      <c r="E563" s="38">
        <v>850</v>
      </c>
      <c r="F563" s="35">
        <v>2.0259999999999998</v>
      </c>
      <c r="G563" s="35">
        <v>3.8759999999999999</v>
      </c>
      <c r="H563" s="35">
        <f t="shared" si="30"/>
        <v>1.85</v>
      </c>
      <c r="I563" s="36">
        <f t="shared" si="31"/>
        <v>52.270381836945305</v>
      </c>
    </row>
    <row r="564" spans="1:9" x14ac:dyDescent="0.3">
      <c r="A564" s="38">
        <v>851</v>
      </c>
      <c r="B564" s="33"/>
      <c r="C564" s="33"/>
      <c r="D564" s="34"/>
      <c r="E564" s="38">
        <v>851</v>
      </c>
      <c r="F564" s="35">
        <v>1.504</v>
      </c>
      <c r="G564" s="35">
        <v>3.992</v>
      </c>
      <c r="H564" s="35">
        <f t="shared" si="30"/>
        <v>2.488</v>
      </c>
      <c r="I564" s="36">
        <f t="shared" si="31"/>
        <v>37.675350701402806</v>
      </c>
    </row>
    <row r="565" spans="1:9" x14ac:dyDescent="0.3">
      <c r="A565" s="38">
        <v>852</v>
      </c>
      <c r="B565" s="33"/>
      <c r="C565" s="33"/>
      <c r="D565" s="34"/>
      <c r="E565" s="38">
        <v>852</v>
      </c>
      <c r="F565" s="35">
        <v>1.3380000000000001</v>
      </c>
      <c r="G565" s="35">
        <v>3.6469999999999998</v>
      </c>
      <c r="H565" s="35">
        <f t="shared" si="30"/>
        <v>2.3089999999999997</v>
      </c>
      <c r="I565" s="36">
        <f t="shared" si="31"/>
        <v>36.687688511105023</v>
      </c>
    </row>
    <row r="566" spans="1:9" x14ac:dyDescent="0.3">
      <c r="A566" s="38">
        <v>853</v>
      </c>
      <c r="B566" s="33"/>
      <c r="C566" s="33"/>
      <c r="D566" s="34"/>
      <c r="E566" s="38">
        <v>853</v>
      </c>
      <c r="F566" s="35">
        <v>1.5309999999999999</v>
      </c>
      <c r="G566" s="35">
        <v>3.8580000000000001</v>
      </c>
      <c r="H566" s="35">
        <f t="shared" si="30"/>
        <v>2.327</v>
      </c>
      <c r="I566" s="36">
        <f t="shared" si="31"/>
        <v>39.683773976153446</v>
      </c>
    </row>
    <row r="567" spans="1:9" x14ac:dyDescent="0.3">
      <c r="A567" s="38">
        <v>854</v>
      </c>
      <c r="B567" s="33"/>
      <c r="C567" s="33"/>
      <c r="D567" s="34"/>
      <c r="E567" s="38">
        <v>854</v>
      </c>
      <c r="F567" s="35">
        <v>1.7689999999999999</v>
      </c>
      <c r="G567" s="35">
        <v>3.95</v>
      </c>
      <c r="H567" s="35">
        <f t="shared" si="30"/>
        <v>2.181</v>
      </c>
      <c r="I567" s="36">
        <f t="shared" si="31"/>
        <v>44.784810126582272</v>
      </c>
    </row>
    <row r="568" spans="1:9" x14ac:dyDescent="0.3">
      <c r="A568" s="38">
        <v>855</v>
      </c>
      <c r="B568" s="33"/>
      <c r="C568" s="33"/>
      <c r="D568" s="34"/>
      <c r="E568" s="38">
        <v>855</v>
      </c>
      <c r="F568" s="35">
        <v>1.333</v>
      </c>
      <c r="G568" s="35">
        <v>3.49</v>
      </c>
      <c r="H568" s="35">
        <f t="shared" si="30"/>
        <v>2.157</v>
      </c>
      <c r="I568" s="36">
        <f t="shared" si="31"/>
        <v>38.194842406876788</v>
      </c>
    </row>
    <row r="569" spans="1:9" x14ac:dyDescent="0.3">
      <c r="A569" s="38">
        <v>856</v>
      </c>
      <c r="B569" s="33"/>
      <c r="C569" s="33"/>
      <c r="D569" s="34"/>
      <c r="E569" s="38">
        <v>856</v>
      </c>
      <c r="F569" s="35">
        <v>1.9890000000000001</v>
      </c>
      <c r="G569" s="35">
        <v>3.7429999999999999</v>
      </c>
      <c r="H569" s="35">
        <f t="shared" si="30"/>
        <v>1.7539999999999998</v>
      </c>
      <c r="I569" s="36">
        <f t="shared" si="31"/>
        <v>53.1391931605664</v>
      </c>
    </row>
    <row r="570" spans="1:9" x14ac:dyDescent="0.3">
      <c r="A570" s="38">
        <v>857</v>
      </c>
      <c r="B570" s="33"/>
      <c r="C570" s="33"/>
      <c r="D570" s="34"/>
      <c r="E570" s="38">
        <v>857</v>
      </c>
      <c r="F570" s="35">
        <v>1.397</v>
      </c>
      <c r="G570" s="35">
        <v>3.2280000000000002</v>
      </c>
      <c r="H570" s="35">
        <f t="shared" si="30"/>
        <v>1.8310000000000002</v>
      </c>
      <c r="I570" s="36">
        <f t="shared" si="31"/>
        <v>43.277571251548949</v>
      </c>
    </row>
    <row r="571" spans="1:9" x14ac:dyDescent="0.3">
      <c r="A571" s="38">
        <v>858</v>
      </c>
      <c r="B571" s="33"/>
      <c r="C571" s="33"/>
      <c r="D571" s="34"/>
      <c r="E571" s="38">
        <v>858</v>
      </c>
      <c r="F571" s="35">
        <v>1.9</v>
      </c>
      <c r="G571" s="35">
        <v>4.33</v>
      </c>
      <c r="H571" s="35">
        <f t="shared" si="30"/>
        <v>2.4300000000000002</v>
      </c>
      <c r="I571" s="36">
        <f t="shared" si="31"/>
        <v>43.879907621247114</v>
      </c>
    </row>
    <row r="572" spans="1:9" x14ac:dyDescent="0.3">
      <c r="A572" s="38">
        <v>859</v>
      </c>
      <c r="B572" s="33"/>
      <c r="C572" s="33"/>
      <c r="D572" s="34"/>
      <c r="E572" s="38">
        <v>859</v>
      </c>
      <c r="F572" s="35">
        <v>1.2949999999999999</v>
      </c>
      <c r="G572" s="35">
        <v>3.677</v>
      </c>
      <c r="H572" s="35">
        <f t="shared" si="30"/>
        <v>2.3820000000000001</v>
      </c>
      <c r="I572" s="36">
        <f t="shared" si="31"/>
        <v>35.218928474299702</v>
      </c>
    </row>
    <row r="573" spans="1:9" x14ac:dyDescent="0.3">
      <c r="A573" s="38">
        <v>860</v>
      </c>
      <c r="B573" s="33"/>
      <c r="C573" s="33"/>
      <c r="D573" s="34"/>
      <c r="E573" s="38">
        <v>860</v>
      </c>
      <c r="F573" s="35">
        <v>1.7529999999999999</v>
      </c>
      <c r="G573" s="35">
        <v>4.09</v>
      </c>
      <c r="H573" s="35">
        <f t="shared" si="30"/>
        <v>2.3369999999999997</v>
      </c>
      <c r="I573" s="36">
        <f t="shared" si="31"/>
        <v>42.860635696821511</v>
      </c>
    </row>
    <row r="574" spans="1:9" x14ac:dyDescent="0.3">
      <c r="A574" s="38">
        <v>861</v>
      </c>
      <c r="B574" s="33"/>
      <c r="C574" s="33"/>
      <c r="D574" s="34"/>
      <c r="E574" s="38">
        <v>861</v>
      </c>
      <c r="F574" s="35">
        <v>1.82</v>
      </c>
      <c r="G574" s="35">
        <v>3.984</v>
      </c>
      <c r="H574" s="35">
        <f t="shared" si="30"/>
        <v>2.1639999999999997</v>
      </c>
      <c r="I574" s="36">
        <f t="shared" si="31"/>
        <v>45.682730923694784</v>
      </c>
    </row>
    <row r="575" spans="1:9" x14ac:dyDescent="0.3">
      <c r="A575" s="38">
        <v>862</v>
      </c>
      <c r="B575" s="33"/>
      <c r="C575" s="33"/>
      <c r="D575" s="34"/>
      <c r="E575" s="38">
        <v>862</v>
      </c>
      <c r="F575" s="35">
        <v>2.4039999999999999</v>
      </c>
      <c r="G575" s="35">
        <v>4.3739999999999997</v>
      </c>
      <c r="H575" s="35">
        <f t="shared" si="30"/>
        <v>1.9699999999999998</v>
      </c>
      <c r="I575" s="36">
        <f t="shared" si="31"/>
        <v>54.961133973479662</v>
      </c>
    </row>
    <row r="576" spans="1:9" x14ac:dyDescent="0.3">
      <c r="A576" s="38">
        <v>863</v>
      </c>
      <c r="B576" s="33"/>
      <c r="C576" s="33"/>
      <c r="D576" s="34"/>
      <c r="E576" s="38">
        <v>863</v>
      </c>
      <c r="F576" s="35">
        <v>2.1</v>
      </c>
      <c r="G576" s="35">
        <v>4.6289999999999996</v>
      </c>
      <c r="H576" s="35">
        <f t="shared" si="30"/>
        <v>2.5289999999999995</v>
      </c>
      <c r="I576" s="36">
        <f t="shared" si="31"/>
        <v>45.366169799092681</v>
      </c>
    </row>
    <row r="577" spans="1:9" x14ac:dyDescent="0.3">
      <c r="A577" s="38">
        <v>864</v>
      </c>
      <c r="B577" s="33"/>
      <c r="C577" s="33"/>
      <c r="D577" s="34"/>
      <c r="E577" s="38">
        <v>864</v>
      </c>
      <c r="F577" s="35">
        <v>1.9219999999999999</v>
      </c>
      <c r="G577" s="35">
        <v>4.3959999999999999</v>
      </c>
      <c r="H577" s="35">
        <f t="shared" si="30"/>
        <v>2.4740000000000002</v>
      </c>
      <c r="I577" s="36">
        <f t="shared" si="31"/>
        <v>43.721565059144673</v>
      </c>
    </row>
    <row r="578" spans="1:9" x14ac:dyDescent="0.3">
      <c r="A578" s="38">
        <v>865</v>
      </c>
      <c r="B578" s="33"/>
      <c r="C578" s="33"/>
      <c r="D578" s="34"/>
      <c r="E578" s="38">
        <v>865</v>
      </c>
      <c r="F578" s="35">
        <v>1.2929999999999999</v>
      </c>
      <c r="G578" s="35">
        <v>3.9279999999999999</v>
      </c>
      <c r="H578" s="35">
        <f t="shared" si="30"/>
        <v>2.6349999999999998</v>
      </c>
      <c r="I578" s="36">
        <f t="shared" si="31"/>
        <v>32.917515274949082</v>
      </c>
    </row>
    <row r="579" spans="1:9" x14ac:dyDescent="0.3">
      <c r="A579" s="38">
        <v>866</v>
      </c>
      <c r="B579" s="33"/>
      <c r="C579" s="33"/>
      <c r="D579" s="34"/>
      <c r="E579" s="38">
        <v>866</v>
      </c>
      <c r="F579" s="35">
        <v>1.845</v>
      </c>
      <c r="G579" s="35">
        <v>4.4939999999999998</v>
      </c>
      <c r="H579" s="35">
        <f t="shared" si="30"/>
        <v>2.649</v>
      </c>
      <c r="I579" s="36">
        <f t="shared" si="31"/>
        <v>41.054739652870495</v>
      </c>
    </row>
    <row r="580" spans="1:9" x14ac:dyDescent="0.3">
      <c r="A580" s="38">
        <v>867</v>
      </c>
      <c r="B580" s="33"/>
      <c r="C580" s="33"/>
      <c r="D580" s="34"/>
      <c r="E580" s="38">
        <v>867</v>
      </c>
      <c r="F580" s="35">
        <v>1.74</v>
      </c>
      <c r="G580" s="35">
        <v>4.7430000000000003</v>
      </c>
      <c r="H580" s="35">
        <f t="shared" si="30"/>
        <v>3.0030000000000001</v>
      </c>
      <c r="I580" s="36">
        <f t="shared" si="31"/>
        <v>36.685641998734972</v>
      </c>
    </row>
    <row r="581" spans="1:9" x14ac:dyDescent="0.3">
      <c r="A581" s="38">
        <v>868</v>
      </c>
      <c r="B581" s="33"/>
      <c r="C581" s="33"/>
      <c r="D581" s="34"/>
      <c r="E581" s="38">
        <v>868</v>
      </c>
      <c r="F581" s="35">
        <v>1.62</v>
      </c>
      <c r="G581" s="35">
        <v>3.665</v>
      </c>
      <c r="H581" s="35">
        <f t="shared" si="30"/>
        <v>2.0449999999999999</v>
      </c>
      <c r="I581" s="36">
        <f t="shared" si="31"/>
        <v>44.20190995907231</v>
      </c>
    </row>
    <row r="582" spans="1:9" x14ac:dyDescent="0.3">
      <c r="A582" s="38">
        <v>869</v>
      </c>
      <c r="B582" s="33"/>
      <c r="C582" s="33"/>
      <c r="D582" s="34"/>
      <c r="E582" s="38">
        <v>869</v>
      </c>
      <c r="F582" s="35">
        <v>1.496</v>
      </c>
      <c r="G582" s="35">
        <v>3.1680000000000001</v>
      </c>
      <c r="H582" s="35">
        <f t="shared" si="30"/>
        <v>1.6720000000000002</v>
      </c>
      <c r="I582" s="36">
        <f t="shared" si="31"/>
        <v>47.222222222222221</v>
      </c>
    </row>
    <row r="583" spans="1:9" x14ac:dyDescent="0.3">
      <c r="A583" s="38">
        <v>870</v>
      </c>
      <c r="B583" s="33"/>
      <c r="C583" s="33"/>
      <c r="D583" s="34"/>
      <c r="E583" s="38">
        <v>870</v>
      </c>
      <c r="F583" s="35">
        <v>1.7290000000000001</v>
      </c>
      <c r="G583" s="35">
        <v>3.4670000000000001</v>
      </c>
      <c r="H583" s="35">
        <f t="shared" si="30"/>
        <v>1.738</v>
      </c>
      <c r="I583" s="36">
        <f t="shared" si="31"/>
        <v>49.870204788001153</v>
      </c>
    </row>
    <row r="584" spans="1:9" x14ac:dyDescent="0.3">
      <c r="A584" s="38">
        <v>871</v>
      </c>
      <c r="B584" s="33"/>
      <c r="C584" s="33"/>
      <c r="D584" s="34"/>
      <c r="E584" s="38">
        <v>871</v>
      </c>
      <c r="F584" s="35">
        <v>1.847</v>
      </c>
      <c r="G584" s="35">
        <v>3.82</v>
      </c>
      <c r="H584" s="35">
        <f t="shared" si="30"/>
        <v>1.9729999999999999</v>
      </c>
      <c r="I584" s="36">
        <f t="shared" si="31"/>
        <v>48.35078534031414</v>
      </c>
    </row>
    <row r="585" spans="1:9" x14ac:dyDescent="0.3">
      <c r="A585" s="38">
        <v>872</v>
      </c>
      <c r="B585" s="33"/>
      <c r="C585" s="33"/>
      <c r="D585" s="34"/>
      <c r="E585" s="38">
        <v>872</v>
      </c>
      <c r="F585" s="35">
        <v>1.702</v>
      </c>
      <c r="G585" s="35">
        <v>3.8029999999999999</v>
      </c>
      <c r="H585" s="35">
        <f t="shared" si="30"/>
        <v>2.101</v>
      </c>
      <c r="I585" s="36">
        <f t="shared" si="31"/>
        <v>44.754141467262684</v>
      </c>
    </row>
    <row r="586" spans="1:9" x14ac:dyDescent="0.3">
      <c r="A586" s="38">
        <v>873</v>
      </c>
      <c r="B586" s="33"/>
      <c r="C586" s="33"/>
      <c r="D586" s="34"/>
      <c r="E586" s="38">
        <v>873</v>
      </c>
      <c r="F586" s="35">
        <v>1.91</v>
      </c>
      <c r="G586" s="35">
        <v>4.0259999999999998</v>
      </c>
      <c r="H586" s="35">
        <f t="shared" si="30"/>
        <v>2.1159999999999997</v>
      </c>
      <c r="I586" s="36">
        <f t="shared" si="31"/>
        <v>47.441629408842523</v>
      </c>
    </row>
    <row r="587" spans="1:9" x14ac:dyDescent="0.3">
      <c r="A587" s="38">
        <v>874</v>
      </c>
      <c r="B587" s="33"/>
      <c r="C587" s="33"/>
      <c r="D587" s="34"/>
      <c r="E587" s="38">
        <v>874</v>
      </c>
      <c r="F587" s="35">
        <v>1.74</v>
      </c>
      <c r="G587" s="35">
        <v>3.7450000000000001</v>
      </c>
      <c r="H587" s="35">
        <f t="shared" si="30"/>
        <v>2.0049999999999999</v>
      </c>
      <c r="I587" s="36">
        <f t="shared" si="31"/>
        <v>46.461949265687579</v>
      </c>
    </row>
    <row r="588" spans="1:9" x14ac:dyDescent="0.3">
      <c r="A588" s="38">
        <v>875</v>
      </c>
      <c r="B588" s="33"/>
      <c r="C588" s="33"/>
      <c r="D588" s="34"/>
      <c r="E588" s="38">
        <v>875</v>
      </c>
      <c r="F588" s="35">
        <v>2.0720000000000001</v>
      </c>
      <c r="G588" s="35">
        <v>4.0060000000000002</v>
      </c>
      <c r="H588" s="35">
        <f t="shared" si="30"/>
        <v>1.9340000000000002</v>
      </c>
      <c r="I588" s="36">
        <f t="shared" si="31"/>
        <v>51.722416375436843</v>
      </c>
    </row>
    <row r="589" spans="1:9" x14ac:dyDescent="0.3">
      <c r="A589" s="38">
        <v>876</v>
      </c>
      <c r="B589" s="33"/>
      <c r="C589" s="33"/>
      <c r="D589" s="34"/>
      <c r="E589" s="38">
        <v>876</v>
      </c>
      <c r="F589" s="35">
        <v>1.5569999999999999</v>
      </c>
      <c r="G589" s="35">
        <v>3.4510000000000001</v>
      </c>
      <c r="H589" s="35">
        <f t="shared" si="30"/>
        <v>1.8940000000000001</v>
      </c>
      <c r="I589" s="36">
        <f t="shared" si="31"/>
        <v>45.117357287742685</v>
      </c>
    </row>
    <row r="590" spans="1:9" x14ac:dyDescent="0.3">
      <c r="A590" s="38">
        <v>877</v>
      </c>
      <c r="B590" s="33"/>
      <c r="C590" s="33"/>
      <c r="D590" s="34"/>
      <c r="E590" s="38">
        <v>877</v>
      </c>
      <c r="F590" s="35">
        <v>1.5569999999999999</v>
      </c>
      <c r="G590" s="35">
        <v>3.6230000000000002</v>
      </c>
      <c r="H590" s="35">
        <f t="shared" si="30"/>
        <v>2.0660000000000003</v>
      </c>
      <c r="I590" s="36">
        <f t="shared" si="31"/>
        <v>42.97543472260557</v>
      </c>
    </row>
    <row r="591" spans="1:9" x14ac:dyDescent="0.3">
      <c r="A591" s="38">
        <v>878</v>
      </c>
      <c r="B591" s="33"/>
      <c r="C591" s="33"/>
      <c r="D591" s="34"/>
      <c r="E591" s="38">
        <v>878</v>
      </c>
      <c r="F591" s="35">
        <v>1.629</v>
      </c>
      <c r="G591" s="35">
        <v>3.48</v>
      </c>
      <c r="H591" s="35">
        <f t="shared" si="30"/>
        <v>1.851</v>
      </c>
      <c r="I591" s="36">
        <f t="shared" si="31"/>
        <v>46.810344827586206</v>
      </c>
    </row>
    <row r="592" spans="1:9" x14ac:dyDescent="0.3">
      <c r="A592" s="38">
        <v>879</v>
      </c>
      <c r="B592" s="33"/>
      <c r="C592" s="33"/>
      <c r="D592" s="34"/>
      <c r="E592" s="38">
        <v>879</v>
      </c>
      <c r="F592" s="35">
        <v>2.0819999999999999</v>
      </c>
      <c r="G592" s="35">
        <v>3.91</v>
      </c>
      <c r="H592" s="35">
        <f t="shared" si="30"/>
        <v>1.8280000000000003</v>
      </c>
      <c r="I592" s="36">
        <f t="shared" si="31"/>
        <v>53.248081841432217</v>
      </c>
    </row>
    <row r="593" spans="1:9" x14ac:dyDescent="0.3">
      <c r="A593" s="38">
        <v>880</v>
      </c>
      <c r="B593" s="33"/>
      <c r="C593" s="33"/>
      <c r="D593" s="34"/>
      <c r="E593" s="38">
        <v>880</v>
      </c>
      <c r="F593" s="35">
        <v>1.486</v>
      </c>
      <c r="G593" s="35">
        <v>3.1070000000000002</v>
      </c>
      <c r="H593" s="35">
        <f t="shared" si="30"/>
        <v>1.6210000000000002</v>
      </c>
      <c r="I593" s="36">
        <f t="shared" si="31"/>
        <v>47.827486321210166</v>
      </c>
    </row>
    <row r="594" spans="1:9" x14ac:dyDescent="0.3">
      <c r="A594" s="38">
        <v>881</v>
      </c>
      <c r="B594" s="33"/>
      <c r="C594" s="33"/>
      <c r="D594" s="34"/>
      <c r="E594" s="38">
        <v>881</v>
      </c>
      <c r="F594" s="35">
        <v>1.792</v>
      </c>
      <c r="G594" s="35">
        <v>3.75</v>
      </c>
      <c r="H594" s="35">
        <f t="shared" si="30"/>
        <v>1.958</v>
      </c>
      <c r="I594" s="36">
        <f t="shared" si="31"/>
        <v>47.786666666666669</v>
      </c>
    </row>
    <row r="595" spans="1:9" x14ac:dyDescent="0.3">
      <c r="A595" s="38">
        <v>882</v>
      </c>
      <c r="B595" s="33"/>
      <c r="C595" s="33"/>
      <c r="D595" s="34"/>
      <c r="E595" s="38">
        <v>882</v>
      </c>
      <c r="F595" s="35">
        <v>1.35</v>
      </c>
      <c r="G595" s="35">
        <v>3.13</v>
      </c>
      <c r="H595" s="35">
        <f t="shared" si="30"/>
        <v>1.7799999999999998</v>
      </c>
      <c r="I595" s="36">
        <f t="shared" si="31"/>
        <v>43.130990415335468</v>
      </c>
    </row>
    <row r="596" spans="1:9" x14ac:dyDescent="0.3">
      <c r="A596" s="38">
        <v>883</v>
      </c>
      <c r="B596" s="33"/>
      <c r="C596" s="33"/>
      <c r="D596" s="34"/>
      <c r="E596" s="38">
        <v>883</v>
      </c>
      <c r="F596" s="35">
        <v>1.748</v>
      </c>
      <c r="G596" s="35">
        <v>4.476</v>
      </c>
      <c r="H596" s="35">
        <f t="shared" si="30"/>
        <v>2.7279999999999998</v>
      </c>
      <c r="I596" s="36">
        <f t="shared" si="31"/>
        <v>39.052725647899912</v>
      </c>
    </row>
    <row r="597" spans="1:9" x14ac:dyDescent="0.3">
      <c r="A597" s="38">
        <v>884</v>
      </c>
      <c r="B597" s="33"/>
      <c r="C597" s="33"/>
      <c r="D597" s="34"/>
      <c r="E597" s="38">
        <v>884</v>
      </c>
      <c r="F597" s="35">
        <v>1.7509999999999999</v>
      </c>
      <c r="G597" s="35">
        <v>3.5430000000000001</v>
      </c>
      <c r="H597" s="35">
        <f t="shared" si="30"/>
        <v>1.7920000000000003</v>
      </c>
      <c r="I597" s="36">
        <f t="shared" si="31"/>
        <v>49.421394298616988</v>
      </c>
    </row>
    <row r="598" spans="1:9" x14ac:dyDescent="0.3">
      <c r="A598" s="38">
        <v>885</v>
      </c>
      <c r="B598" s="33"/>
      <c r="C598" s="33"/>
      <c r="D598" s="34"/>
      <c r="E598" s="38">
        <v>885</v>
      </c>
      <c r="F598" s="35">
        <v>1.468</v>
      </c>
      <c r="G598" s="35">
        <v>3.1070000000000002</v>
      </c>
      <c r="H598" s="35">
        <f t="shared" si="30"/>
        <v>1.6390000000000002</v>
      </c>
      <c r="I598" s="36">
        <f t="shared" si="31"/>
        <v>47.248149340199546</v>
      </c>
    </row>
    <row r="599" spans="1:9" x14ac:dyDescent="0.3">
      <c r="A599" s="38">
        <v>886</v>
      </c>
      <c r="B599" s="33"/>
      <c r="C599" s="33"/>
      <c r="D599" s="34"/>
      <c r="E599" s="38">
        <v>886</v>
      </c>
      <c r="F599" s="35">
        <v>1.6879999999999999</v>
      </c>
      <c r="G599" s="35">
        <v>3.1829999999999998</v>
      </c>
      <c r="H599" s="35">
        <f t="shared" si="30"/>
        <v>1.4949999999999999</v>
      </c>
      <c r="I599" s="36">
        <f t="shared" si="31"/>
        <v>53.031731071316365</v>
      </c>
    </row>
    <row r="600" spans="1:9" x14ac:dyDescent="0.3">
      <c r="A600" s="38">
        <v>887</v>
      </c>
      <c r="B600" s="33"/>
      <c r="C600" s="33"/>
      <c r="D600" s="34"/>
      <c r="E600" s="38">
        <v>887</v>
      </c>
      <c r="F600" s="35">
        <v>1.7549999999999999</v>
      </c>
      <c r="G600" s="35">
        <v>3.28</v>
      </c>
      <c r="H600" s="35">
        <f t="shared" si="30"/>
        <v>1.5249999999999999</v>
      </c>
      <c r="I600" s="36">
        <f t="shared" si="31"/>
        <v>53.506097560975604</v>
      </c>
    </row>
    <row r="601" spans="1:9" x14ac:dyDescent="0.3">
      <c r="A601" s="38">
        <v>888</v>
      </c>
      <c r="B601" s="33"/>
      <c r="C601" s="33"/>
      <c r="D601" s="34"/>
      <c r="E601" s="38">
        <v>888</v>
      </c>
      <c r="F601" s="35">
        <v>1.53</v>
      </c>
      <c r="G601" s="35">
        <v>3.7149999999999999</v>
      </c>
      <c r="H601" s="35">
        <f t="shared" si="30"/>
        <v>2.1849999999999996</v>
      </c>
      <c r="I601" s="36">
        <f t="shared" si="31"/>
        <v>41.184387617765815</v>
      </c>
    </row>
    <row r="602" spans="1:9" x14ac:dyDescent="0.3">
      <c r="A602" s="38">
        <v>889</v>
      </c>
      <c r="B602" s="33"/>
      <c r="C602" s="33"/>
      <c r="D602" s="34"/>
      <c r="E602" s="38">
        <v>889</v>
      </c>
      <c r="F602" s="35">
        <v>1.466</v>
      </c>
      <c r="G602" s="35">
        <v>3.734</v>
      </c>
      <c r="H602" s="35">
        <f t="shared" si="30"/>
        <v>2.2679999999999998</v>
      </c>
      <c r="I602" s="36">
        <f t="shared" si="31"/>
        <v>39.260846277450455</v>
      </c>
    </row>
    <row r="603" spans="1:9" x14ac:dyDescent="0.3">
      <c r="A603" s="38">
        <v>890</v>
      </c>
      <c r="B603" s="33"/>
      <c r="C603" s="33"/>
      <c r="D603" s="34"/>
      <c r="E603" s="38">
        <v>890</v>
      </c>
      <c r="F603" s="35">
        <v>1.454</v>
      </c>
      <c r="G603" s="35">
        <v>3.1859999999999999</v>
      </c>
      <c r="H603" s="35">
        <f t="shared" si="30"/>
        <v>1.732</v>
      </c>
      <c r="I603" s="36">
        <f t="shared" si="31"/>
        <v>45.637162586315128</v>
      </c>
    </row>
    <row r="604" spans="1:9" x14ac:dyDescent="0.3">
      <c r="A604" s="38">
        <v>891</v>
      </c>
      <c r="B604" s="33"/>
      <c r="C604" s="33"/>
      <c r="D604" s="34"/>
      <c r="E604" s="38">
        <v>891</v>
      </c>
      <c r="F604" s="35">
        <v>1.524</v>
      </c>
      <c r="G604" s="35">
        <v>3.6469999999999998</v>
      </c>
      <c r="H604" s="35">
        <f t="shared" si="30"/>
        <v>2.1229999999999998</v>
      </c>
      <c r="I604" s="36">
        <f t="shared" si="31"/>
        <v>41.787770770496302</v>
      </c>
    </row>
    <row r="605" spans="1:9" x14ac:dyDescent="0.3">
      <c r="A605" s="38">
        <v>892</v>
      </c>
      <c r="B605" s="33"/>
      <c r="C605" s="33"/>
      <c r="D605" s="34"/>
      <c r="E605" s="38">
        <v>892</v>
      </c>
      <c r="F605" s="35">
        <v>1.4730000000000001</v>
      </c>
      <c r="G605" s="35">
        <v>3.226</v>
      </c>
      <c r="H605" s="35">
        <f t="shared" si="30"/>
        <v>1.7529999999999999</v>
      </c>
      <c r="I605" s="36">
        <f t="shared" si="31"/>
        <v>45.66026038437694</v>
      </c>
    </row>
    <row r="606" spans="1:9" x14ac:dyDescent="0.3">
      <c r="A606" s="38">
        <v>893</v>
      </c>
      <c r="B606" s="33"/>
      <c r="C606" s="33"/>
      <c r="D606" s="34"/>
      <c r="E606" s="38">
        <v>893</v>
      </c>
      <c r="F606" s="35">
        <v>1.99</v>
      </c>
      <c r="G606" s="35">
        <v>3.3109999999999999</v>
      </c>
      <c r="H606" s="35">
        <f t="shared" si="30"/>
        <v>1.321</v>
      </c>
      <c r="I606" s="36">
        <f t="shared" si="31"/>
        <v>60.102688009664753</v>
      </c>
    </row>
    <row r="607" spans="1:9" x14ac:dyDescent="0.3">
      <c r="A607" s="38">
        <v>894</v>
      </c>
      <c r="B607" s="33"/>
      <c r="C607" s="33"/>
      <c r="D607" s="34"/>
      <c r="E607" s="38">
        <v>894</v>
      </c>
      <c r="F607" s="35">
        <v>1.756</v>
      </c>
      <c r="G607" s="35">
        <v>3.355</v>
      </c>
      <c r="H607" s="35">
        <f t="shared" si="30"/>
        <v>1.599</v>
      </c>
      <c r="I607" s="36">
        <f t="shared" si="31"/>
        <v>52.339791356184797</v>
      </c>
    </row>
    <row r="608" spans="1:9" x14ac:dyDescent="0.3">
      <c r="A608" s="38">
        <v>895</v>
      </c>
      <c r="B608" s="33"/>
      <c r="C608" s="33"/>
      <c r="D608" s="34"/>
      <c r="E608" s="38">
        <v>895</v>
      </c>
      <c r="F608" s="35">
        <v>1.6240000000000001</v>
      </c>
      <c r="G608" s="35">
        <v>3.4460000000000002</v>
      </c>
      <c r="H608" s="35">
        <f t="shared" si="30"/>
        <v>1.8220000000000001</v>
      </c>
      <c r="I608" s="36">
        <f t="shared" si="31"/>
        <v>47.127103888566459</v>
      </c>
    </row>
    <row r="609" spans="1:9" x14ac:dyDescent="0.3">
      <c r="A609" s="38">
        <v>896</v>
      </c>
      <c r="B609" s="33"/>
      <c r="C609" s="33"/>
      <c r="D609" s="34"/>
      <c r="E609" s="38">
        <v>896</v>
      </c>
      <c r="F609" s="35">
        <v>1.421</v>
      </c>
      <c r="G609" s="35">
        <v>3.3730000000000002</v>
      </c>
      <c r="H609" s="35">
        <f t="shared" si="30"/>
        <v>1.9520000000000002</v>
      </c>
      <c r="I609" s="36">
        <f t="shared" si="31"/>
        <v>42.128668840794539</v>
      </c>
    </row>
    <row r="610" spans="1:9" x14ac:dyDescent="0.3">
      <c r="A610" s="38">
        <v>897</v>
      </c>
      <c r="B610" s="33"/>
      <c r="C610" s="33"/>
      <c r="D610" s="34"/>
      <c r="E610" s="38">
        <v>897</v>
      </c>
      <c r="F610" s="35">
        <v>1.88</v>
      </c>
      <c r="G610" s="35">
        <v>3.2679999999999998</v>
      </c>
      <c r="H610" s="35">
        <f t="shared" si="30"/>
        <v>1.3879999999999999</v>
      </c>
      <c r="I610" s="36">
        <f t="shared" si="31"/>
        <v>57.52753977968176</v>
      </c>
    </row>
    <row r="611" spans="1:9" x14ac:dyDescent="0.3">
      <c r="A611" s="38">
        <v>898</v>
      </c>
      <c r="B611" s="33"/>
      <c r="C611" s="33"/>
      <c r="D611" s="34"/>
      <c r="E611" s="38">
        <v>898</v>
      </c>
      <c r="F611" s="35">
        <v>1.5069999999999999</v>
      </c>
      <c r="G611" s="35">
        <v>3.6440000000000001</v>
      </c>
      <c r="H611" s="35">
        <f t="shared" ref="H611:H674" si="32">G611-F611</f>
        <v>2.1370000000000005</v>
      </c>
      <c r="I611" s="36">
        <f t="shared" ref="I611:I674" si="33">F611/G611*100</f>
        <v>41.355653128430291</v>
      </c>
    </row>
    <row r="612" spans="1:9" x14ac:dyDescent="0.3">
      <c r="A612" s="38">
        <v>899</v>
      </c>
      <c r="B612" s="33"/>
      <c r="C612" s="33"/>
      <c r="D612" s="34"/>
      <c r="E612" s="38">
        <v>899</v>
      </c>
      <c r="F612" s="35">
        <v>1.8360000000000001</v>
      </c>
      <c r="G612" s="35">
        <v>3.51</v>
      </c>
      <c r="H612" s="35">
        <f t="shared" si="32"/>
        <v>1.6739999999999997</v>
      </c>
      <c r="I612" s="36">
        <f t="shared" si="33"/>
        <v>52.307692307692314</v>
      </c>
    </row>
    <row r="613" spans="1:9" x14ac:dyDescent="0.3">
      <c r="A613" s="38">
        <v>900</v>
      </c>
      <c r="B613" s="33"/>
      <c r="C613" s="33"/>
      <c r="D613" s="34"/>
      <c r="E613" s="38">
        <v>900</v>
      </c>
      <c r="F613" s="35">
        <v>2.19</v>
      </c>
      <c r="G613" s="35">
        <v>3.5259999999999998</v>
      </c>
      <c r="H613" s="35">
        <f t="shared" si="32"/>
        <v>1.3359999999999999</v>
      </c>
      <c r="I613" s="36">
        <f t="shared" si="33"/>
        <v>62.110039705048216</v>
      </c>
    </row>
    <row r="614" spans="1:9" x14ac:dyDescent="0.3">
      <c r="A614" s="38">
        <v>901</v>
      </c>
      <c r="B614" s="33"/>
      <c r="C614" s="33"/>
      <c r="D614" s="34"/>
      <c r="E614" s="38">
        <v>901</v>
      </c>
      <c r="F614" s="35">
        <v>1.85</v>
      </c>
      <c r="G614" s="35">
        <v>3.8519999999999999</v>
      </c>
      <c r="H614" s="35">
        <f t="shared" si="32"/>
        <v>2.0019999999999998</v>
      </c>
      <c r="I614" s="36">
        <f t="shared" si="33"/>
        <v>48.026998961578407</v>
      </c>
    </row>
    <row r="615" spans="1:9" x14ac:dyDescent="0.3">
      <c r="A615" s="38">
        <v>902</v>
      </c>
      <c r="B615" s="33"/>
      <c r="C615" s="33"/>
      <c r="D615" s="34"/>
      <c r="E615" s="38">
        <v>902</v>
      </c>
      <c r="F615" s="35">
        <v>1.3939999999999999</v>
      </c>
      <c r="G615" s="35">
        <v>3.3370000000000002</v>
      </c>
      <c r="H615" s="35">
        <f t="shared" si="32"/>
        <v>1.9430000000000003</v>
      </c>
      <c r="I615" s="36">
        <f t="shared" si="33"/>
        <v>41.774048546598735</v>
      </c>
    </row>
    <row r="616" spans="1:9" x14ac:dyDescent="0.3">
      <c r="A616" s="38">
        <v>903</v>
      </c>
      <c r="B616" s="33"/>
      <c r="C616" s="33"/>
      <c r="D616" s="34"/>
      <c r="E616" s="38">
        <v>903</v>
      </c>
      <c r="F616" s="35">
        <v>1.5249999999999999</v>
      </c>
      <c r="G616" s="35">
        <v>3.5910000000000002</v>
      </c>
      <c r="H616" s="35">
        <f t="shared" si="32"/>
        <v>2.0660000000000003</v>
      </c>
      <c r="I616" s="36">
        <f t="shared" si="33"/>
        <v>42.467279309384573</v>
      </c>
    </row>
    <row r="617" spans="1:9" x14ac:dyDescent="0.3">
      <c r="A617" s="38">
        <v>904</v>
      </c>
      <c r="B617" s="33"/>
      <c r="C617" s="33"/>
      <c r="D617" s="34"/>
      <c r="E617" s="38">
        <v>904</v>
      </c>
      <c r="F617" s="35">
        <v>1.7569999999999999</v>
      </c>
      <c r="G617" s="35">
        <v>3.4449999999999998</v>
      </c>
      <c r="H617" s="35">
        <f t="shared" si="32"/>
        <v>1.6879999999999999</v>
      </c>
      <c r="I617" s="36">
        <f t="shared" si="33"/>
        <v>51.001451378809868</v>
      </c>
    </row>
    <row r="618" spans="1:9" x14ac:dyDescent="0.3">
      <c r="A618" s="38">
        <v>905</v>
      </c>
      <c r="B618" s="33"/>
      <c r="C618" s="33"/>
      <c r="D618" s="34"/>
      <c r="E618" s="38">
        <v>905</v>
      </c>
      <c r="F618" s="35">
        <v>1.5980000000000001</v>
      </c>
      <c r="G618" s="35">
        <v>3.698</v>
      </c>
      <c r="H618" s="35">
        <f t="shared" si="32"/>
        <v>2.0999999999999996</v>
      </c>
      <c r="I618" s="36">
        <f t="shared" si="33"/>
        <v>43.212547322877235</v>
      </c>
    </row>
    <row r="619" spans="1:9" x14ac:dyDescent="0.3">
      <c r="A619" s="38">
        <v>906</v>
      </c>
      <c r="B619" s="33"/>
      <c r="C619" s="33"/>
      <c r="D619" s="34"/>
      <c r="E619" s="38">
        <v>906</v>
      </c>
      <c r="F619" s="35">
        <v>1.7370000000000001</v>
      </c>
      <c r="G619" s="35">
        <v>3.286</v>
      </c>
      <c r="H619" s="35">
        <f t="shared" si="32"/>
        <v>1.5489999999999999</v>
      </c>
      <c r="I619" s="36">
        <f t="shared" si="33"/>
        <v>52.860620815581264</v>
      </c>
    </row>
    <row r="620" spans="1:9" x14ac:dyDescent="0.3">
      <c r="A620" s="38">
        <v>907</v>
      </c>
      <c r="B620" s="33"/>
      <c r="C620" s="33"/>
      <c r="D620" s="34"/>
      <c r="E620" s="38">
        <v>907</v>
      </c>
      <c r="F620" s="35">
        <v>1.6679999999999999</v>
      </c>
      <c r="G620" s="35">
        <v>3.11</v>
      </c>
      <c r="H620" s="35">
        <f t="shared" si="32"/>
        <v>1.4419999999999999</v>
      </c>
      <c r="I620" s="36">
        <f t="shared" si="33"/>
        <v>53.633440514469456</v>
      </c>
    </row>
    <row r="621" spans="1:9" x14ac:dyDescent="0.3">
      <c r="A621" s="38">
        <v>908</v>
      </c>
      <c r="B621" s="33"/>
      <c r="C621" s="33"/>
      <c r="D621" s="34"/>
      <c r="E621" s="38">
        <v>908</v>
      </c>
      <c r="F621" s="35">
        <v>1.9490000000000001</v>
      </c>
      <c r="G621" s="35">
        <v>3.919</v>
      </c>
      <c r="H621" s="35">
        <f t="shared" si="32"/>
        <v>1.97</v>
      </c>
      <c r="I621" s="36">
        <f t="shared" si="33"/>
        <v>49.732074508803272</v>
      </c>
    </row>
    <row r="622" spans="1:9" x14ac:dyDescent="0.3">
      <c r="A622" s="38">
        <v>909</v>
      </c>
      <c r="B622" s="33"/>
      <c r="C622" s="33"/>
      <c r="D622" s="34"/>
      <c r="E622" s="38">
        <v>909</v>
      </c>
      <c r="F622" s="35">
        <v>1.643</v>
      </c>
      <c r="G622" s="35">
        <v>3.5110000000000001</v>
      </c>
      <c r="H622" s="35">
        <f t="shared" si="32"/>
        <v>1.8680000000000001</v>
      </c>
      <c r="I622" s="36">
        <f t="shared" si="33"/>
        <v>46.795784676730271</v>
      </c>
    </row>
    <row r="623" spans="1:9" x14ac:dyDescent="0.3">
      <c r="A623" s="38">
        <v>910</v>
      </c>
      <c r="B623" s="33"/>
      <c r="C623" s="33"/>
      <c r="D623" s="34"/>
      <c r="E623" s="38">
        <v>910</v>
      </c>
      <c r="F623" s="35">
        <v>1.8520000000000001</v>
      </c>
      <c r="G623" s="35">
        <v>3.6259999999999999</v>
      </c>
      <c r="H623" s="35">
        <f t="shared" si="32"/>
        <v>1.7739999999999998</v>
      </c>
      <c r="I623" s="36">
        <f t="shared" si="33"/>
        <v>51.075565361279651</v>
      </c>
    </row>
    <row r="624" spans="1:9" x14ac:dyDescent="0.3">
      <c r="A624" s="38">
        <v>911</v>
      </c>
      <c r="B624" s="33"/>
      <c r="C624" s="33"/>
      <c r="D624" s="34"/>
      <c r="E624" s="38">
        <v>911</v>
      </c>
      <c r="F624" s="35">
        <v>1.7450000000000001</v>
      </c>
      <c r="G624" s="35">
        <v>3.4380000000000002</v>
      </c>
      <c r="H624" s="35">
        <f t="shared" si="32"/>
        <v>1.6930000000000001</v>
      </c>
      <c r="I624" s="36">
        <f t="shared" si="33"/>
        <v>50.756253635834788</v>
      </c>
    </row>
    <row r="625" spans="1:9" x14ac:dyDescent="0.3">
      <c r="A625" s="38">
        <v>912</v>
      </c>
      <c r="B625" s="33"/>
      <c r="C625" s="33"/>
      <c r="D625" s="34"/>
      <c r="E625" s="38">
        <v>912</v>
      </c>
      <c r="F625" s="35">
        <v>1.7529999999999999</v>
      </c>
      <c r="G625" s="35">
        <v>3.3860000000000001</v>
      </c>
      <c r="H625" s="35">
        <f t="shared" si="32"/>
        <v>1.6330000000000002</v>
      </c>
      <c r="I625" s="36">
        <f t="shared" si="33"/>
        <v>51.772002362669809</v>
      </c>
    </row>
    <row r="626" spans="1:9" x14ac:dyDescent="0.3">
      <c r="A626" s="38">
        <v>913</v>
      </c>
      <c r="B626" s="33"/>
      <c r="C626" s="33"/>
      <c r="D626" s="34"/>
      <c r="E626" s="71">
        <v>913</v>
      </c>
      <c r="F626" s="35">
        <v>2.5449999999999999</v>
      </c>
      <c r="G626" s="35">
        <v>5.0650000000000004</v>
      </c>
      <c r="H626" s="35">
        <f t="shared" si="32"/>
        <v>2.5200000000000005</v>
      </c>
      <c r="I626" s="36">
        <f t="shared" si="33"/>
        <v>50.246791707798607</v>
      </c>
    </row>
    <row r="627" spans="1:9" x14ac:dyDescent="0.3">
      <c r="A627" s="38">
        <v>914</v>
      </c>
      <c r="B627" s="33"/>
      <c r="C627" s="33"/>
      <c r="D627" s="34"/>
      <c r="E627" s="71">
        <v>914</v>
      </c>
      <c r="F627" s="35">
        <v>2.6030000000000002</v>
      </c>
      <c r="G627" s="35">
        <v>4.6399999999999997</v>
      </c>
      <c r="H627" s="35">
        <f t="shared" si="32"/>
        <v>2.0369999999999995</v>
      </c>
      <c r="I627" s="36">
        <f t="shared" si="33"/>
        <v>56.099137931034491</v>
      </c>
    </row>
    <row r="628" spans="1:9" x14ac:dyDescent="0.3">
      <c r="A628" s="38">
        <v>915</v>
      </c>
      <c r="B628" s="33"/>
      <c r="C628" s="33"/>
      <c r="D628" s="34"/>
      <c r="E628" s="71">
        <v>915</v>
      </c>
      <c r="F628" s="35">
        <v>2.464</v>
      </c>
      <c r="G628" s="35">
        <v>4.7949999999999999</v>
      </c>
      <c r="H628" s="35">
        <f t="shared" si="32"/>
        <v>2.331</v>
      </c>
      <c r="I628" s="36">
        <f t="shared" si="33"/>
        <v>51.386861313868614</v>
      </c>
    </row>
    <row r="629" spans="1:9" x14ac:dyDescent="0.3">
      <c r="A629" s="38">
        <v>916</v>
      </c>
      <c r="B629" s="33"/>
      <c r="C629" s="33"/>
      <c r="D629" s="34"/>
      <c r="E629" s="71">
        <v>916</v>
      </c>
      <c r="F629" s="35">
        <v>3.0739999999999998</v>
      </c>
      <c r="G629" s="35">
        <v>4.4589999999999996</v>
      </c>
      <c r="H629" s="35">
        <f t="shared" si="32"/>
        <v>1.3849999999999998</v>
      </c>
      <c r="I629" s="36">
        <f t="shared" si="33"/>
        <v>68.93922404126485</v>
      </c>
    </row>
    <row r="630" spans="1:9" x14ac:dyDescent="0.3">
      <c r="A630" s="38">
        <v>917</v>
      </c>
      <c r="B630" s="33"/>
      <c r="C630" s="33"/>
      <c r="D630" s="34"/>
      <c r="E630" s="71">
        <v>917</v>
      </c>
      <c r="F630" s="35">
        <v>3.06</v>
      </c>
      <c r="G630" s="35">
        <v>4.6550000000000002</v>
      </c>
      <c r="H630" s="35">
        <f t="shared" si="32"/>
        <v>1.5950000000000002</v>
      </c>
      <c r="I630" s="36">
        <f t="shared" si="33"/>
        <v>65.735767991407087</v>
      </c>
    </row>
    <row r="631" spans="1:9" x14ac:dyDescent="0.3">
      <c r="A631" s="38">
        <v>918</v>
      </c>
      <c r="B631" s="33"/>
      <c r="C631" s="33"/>
      <c r="D631" s="34"/>
      <c r="E631" s="71">
        <v>918</v>
      </c>
      <c r="F631" s="35">
        <v>2.7639999999999998</v>
      </c>
      <c r="G631" s="35">
        <v>4.8730000000000002</v>
      </c>
      <c r="H631" s="35">
        <f t="shared" si="32"/>
        <v>2.1090000000000004</v>
      </c>
      <c r="I631" s="36">
        <f t="shared" si="33"/>
        <v>56.720705930638204</v>
      </c>
    </row>
    <row r="632" spans="1:9" x14ac:dyDescent="0.3">
      <c r="A632" s="38">
        <v>919</v>
      </c>
      <c r="B632" s="33"/>
      <c r="C632" s="33"/>
      <c r="D632" s="34"/>
      <c r="E632" s="71">
        <v>919</v>
      </c>
      <c r="F632" s="35">
        <v>2.3980000000000001</v>
      </c>
      <c r="G632" s="35">
        <v>4.9450000000000003</v>
      </c>
      <c r="H632" s="35">
        <f t="shared" si="32"/>
        <v>2.5470000000000002</v>
      </c>
      <c r="I632" s="36">
        <f t="shared" si="33"/>
        <v>48.493427704752271</v>
      </c>
    </row>
    <row r="633" spans="1:9" x14ac:dyDescent="0.3">
      <c r="A633" s="38">
        <v>920</v>
      </c>
      <c r="B633" s="33"/>
      <c r="C633" s="33"/>
      <c r="D633" s="34"/>
      <c r="E633" s="71">
        <v>920</v>
      </c>
      <c r="F633" s="35">
        <v>2.4249999999999998</v>
      </c>
      <c r="G633" s="35">
        <v>4.8010000000000002</v>
      </c>
      <c r="H633" s="35">
        <f t="shared" si="32"/>
        <v>2.3760000000000003</v>
      </c>
      <c r="I633" s="36">
        <f t="shared" si="33"/>
        <v>50.510310352009988</v>
      </c>
    </row>
    <row r="634" spans="1:9" x14ac:dyDescent="0.3">
      <c r="A634" s="38">
        <v>921</v>
      </c>
      <c r="B634" s="33"/>
      <c r="C634" s="33"/>
      <c r="D634" s="34"/>
      <c r="E634" s="71">
        <v>921</v>
      </c>
      <c r="F634" s="35">
        <v>2.5059999999999998</v>
      </c>
      <c r="G634" s="35">
        <v>5.0019999999999998</v>
      </c>
      <c r="H634" s="35">
        <f t="shared" si="32"/>
        <v>2.496</v>
      </c>
      <c r="I634" s="36">
        <f t="shared" si="33"/>
        <v>50.099960015993602</v>
      </c>
    </row>
    <row r="635" spans="1:9" x14ac:dyDescent="0.3">
      <c r="A635" s="38">
        <v>922</v>
      </c>
      <c r="B635" s="33"/>
      <c r="C635" s="33"/>
      <c r="D635" s="34"/>
      <c r="E635" s="71">
        <v>922</v>
      </c>
      <c r="F635" s="35">
        <v>3.0329999999999999</v>
      </c>
      <c r="G635" s="35">
        <v>4.5019999999999998</v>
      </c>
      <c r="H635" s="35">
        <f t="shared" si="32"/>
        <v>1.4689999999999999</v>
      </c>
      <c r="I635" s="36">
        <f t="shared" si="33"/>
        <v>67.370057752110185</v>
      </c>
    </row>
    <row r="636" spans="1:9" x14ac:dyDescent="0.3">
      <c r="A636" s="38">
        <v>923</v>
      </c>
      <c r="B636" s="33"/>
      <c r="C636" s="33"/>
      <c r="D636" s="34"/>
      <c r="E636" s="71">
        <v>923</v>
      </c>
      <c r="F636" s="35">
        <v>2.9950000000000001</v>
      </c>
      <c r="G636" s="35">
        <v>4.72</v>
      </c>
      <c r="H636" s="35">
        <f t="shared" si="32"/>
        <v>1.7249999999999996</v>
      </c>
      <c r="I636" s="36">
        <f t="shared" si="33"/>
        <v>63.453389830508478</v>
      </c>
    </row>
    <row r="637" spans="1:9" x14ac:dyDescent="0.3">
      <c r="A637" s="38">
        <v>924</v>
      </c>
      <c r="B637" s="33"/>
      <c r="C637" s="33"/>
      <c r="D637" s="34"/>
      <c r="E637" s="71">
        <v>924</v>
      </c>
      <c r="F637" s="35">
        <v>2.875</v>
      </c>
      <c r="G637" s="35">
        <v>4.8150000000000004</v>
      </c>
      <c r="H637" s="35">
        <f t="shared" si="32"/>
        <v>1.9400000000000004</v>
      </c>
      <c r="I637" s="36">
        <f t="shared" si="33"/>
        <v>59.709241952232603</v>
      </c>
    </row>
    <row r="638" spans="1:9" x14ac:dyDescent="0.3">
      <c r="A638" s="38">
        <v>925</v>
      </c>
      <c r="B638" s="33"/>
      <c r="C638" s="33"/>
      <c r="D638" s="34"/>
      <c r="E638" s="71">
        <v>925</v>
      </c>
      <c r="F638" s="35">
        <v>2.7360000000000002</v>
      </c>
      <c r="G638" s="35">
        <v>4.8319999999999999</v>
      </c>
      <c r="H638" s="35">
        <f t="shared" si="32"/>
        <v>2.0959999999999996</v>
      </c>
      <c r="I638" s="36">
        <f t="shared" si="33"/>
        <v>56.622516556291401</v>
      </c>
    </row>
    <row r="639" spans="1:9" x14ac:dyDescent="0.3">
      <c r="A639" s="38">
        <v>926</v>
      </c>
      <c r="B639" s="33"/>
      <c r="C639" s="33"/>
      <c r="D639" s="34"/>
      <c r="E639" s="71">
        <v>926</v>
      </c>
      <c r="F639" s="35">
        <v>2.9260000000000002</v>
      </c>
      <c r="G639" s="35">
        <v>4.657</v>
      </c>
      <c r="H639" s="35">
        <f t="shared" si="32"/>
        <v>1.7309999999999999</v>
      </c>
      <c r="I639" s="36">
        <f t="shared" si="33"/>
        <v>62.830148164054108</v>
      </c>
    </row>
    <row r="640" spans="1:9" x14ac:dyDescent="0.3">
      <c r="A640" s="38">
        <v>927</v>
      </c>
      <c r="B640" s="33"/>
      <c r="C640" s="33"/>
      <c r="D640" s="34"/>
      <c r="E640" s="71">
        <v>927</v>
      </c>
      <c r="F640" s="35">
        <v>3.0030000000000001</v>
      </c>
      <c r="G640" s="35">
        <v>4.7309999999999999</v>
      </c>
      <c r="H640" s="35">
        <f t="shared" si="32"/>
        <v>1.7279999999999998</v>
      </c>
      <c r="I640" s="36">
        <f t="shared" si="33"/>
        <v>63.474952441344321</v>
      </c>
    </row>
    <row r="641" spans="1:9" x14ac:dyDescent="0.3">
      <c r="A641" s="38">
        <v>928</v>
      </c>
      <c r="B641" s="33"/>
      <c r="C641" s="33"/>
      <c r="D641" s="34"/>
      <c r="E641" s="71">
        <v>928</v>
      </c>
      <c r="F641" s="35">
        <v>2.5350000000000001</v>
      </c>
      <c r="G641" s="35">
        <v>5.0259999999999998</v>
      </c>
      <c r="H641" s="35">
        <f t="shared" si="32"/>
        <v>2.4909999999999997</v>
      </c>
      <c r="I641" s="36">
        <f t="shared" si="33"/>
        <v>50.437723836052527</v>
      </c>
    </row>
    <row r="642" spans="1:9" x14ac:dyDescent="0.3">
      <c r="A642" s="38">
        <v>929</v>
      </c>
      <c r="B642" s="33"/>
      <c r="C642" s="33"/>
      <c r="D642" s="34"/>
      <c r="E642" s="71">
        <v>929</v>
      </c>
      <c r="F642" s="35">
        <v>2.9020000000000001</v>
      </c>
      <c r="G642" s="35">
        <v>4.6189999999999998</v>
      </c>
      <c r="H642" s="35">
        <f t="shared" si="32"/>
        <v>1.7169999999999996</v>
      </c>
      <c r="I642" s="36">
        <f t="shared" si="33"/>
        <v>62.827451829400303</v>
      </c>
    </row>
    <row r="643" spans="1:9" x14ac:dyDescent="0.3">
      <c r="A643" s="38">
        <v>930</v>
      </c>
      <c r="B643" s="33"/>
      <c r="C643" s="33"/>
      <c r="D643" s="34"/>
      <c r="E643" s="71">
        <v>930</v>
      </c>
      <c r="F643" s="35">
        <v>2.9449999999999998</v>
      </c>
      <c r="G643" s="35">
        <v>5.1520000000000001</v>
      </c>
      <c r="H643" s="35">
        <f t="shared" si="32"/>
        <v>2.2070000000000003</v>
      </c>
      <c r="I643" s="36">
        <f t="shared" si="33"/>
        <v>57.16226708074533</v>
      </c>
    </row>
    <row r="644" spans="1:9" x14ac:dyDescent="0.3">
      <c r="A644" s="38">
        <v>931</v>
      </c>
      <c r="B644" s="33"/>
      <c r="C644" s="33"/>
      <c r="D644" s="34"/>
      <c r="E644" s="71">
        <v>931</v>
      </c>
      <c r="F644" s="35">
        <v>2.758</v>
      </c>
      <c r="G644" s="35">
        <v>4.6950000000000003</v>
      </c>
      <c r="H644" s="35">
        <f t="shared" si="32"/>
        <v>1.9370000000000003</v>
      </c>
      <c r="I644" s="36">
        <f t="shared" si="33"/>
        <v>58.743343982960596</v>
      </c>
    </row>
    <row r="645" spans="1:9" x14ac:dyDescent="0.3">
      <c r="A645" s="38">
        <v>932</v>
      </c>
      <c r="B645" s="33"/>
      <c r="C645" s="33"/>
      <c r="D645" s="34"/>
      <c r="E645" s="71">
        <v>932</v>
      </c>
      <c r="F645" s="35">
        <v>2.65</v>
      </c>
      <c r="G645" s="35">
        <v>4.7720000000000002</v>
      </c>
      <c r="H645" s="35">
        <f t="shared" si="32"/>
        <v>2.1220000000000003</v>
      </c>
      <c r="I645" s="36">
        <f t="shared" si="33"/>
        <v>55.5322715842414</v>
      </c>
    </row>
    <row r="646" spans="1:9" x14ac:dyDescent="0.3">
      <c r="A646" s="38">
        <v>933</v>
      </c>
      <c r="B646" s="33"/>
      <c r="C646" s="33"/>
      <c r="D646" s="34"/>
      <c r="E646" s="71">
        <v>933</v>
      </c>
      <c r="F646" s="35">
        <v>2.5299999999999998</v>
      </c>
      <c r="G646" s="35">
        <v>5.1539999999999999</v>
      </c>
      <c r="H646" s="35">
        <f t="shared" si="32"/>
        <v>2.6240000000000001</v>
      </c>
      <c r="I646" s="36">
        <f t="shared" si="33"/>
        <v>49.088086922778423</v>
      </c>
    </row>
    <row r="647" spans="1:9" x14ac:dyDescent="0.3">
      <c r="A647" s="38">
        <v>934</v>
      </c>
      <c r="B647" s="33"/>
      <c r="C647" s="33"/>
      <c r="D647" s="34"/>
      <c r="E647" s="71">
        <v>934</v>
      </c>
      <c r="F647" s="35">
        <v>2.427</v>
      </c>
      <c r="G647" s="35">
        <v>4.6630000000000003</v>
      </c>
      <c r="H647" s="35">
        <f t="shared" si="32"/>
        <v>2.2360000000000002</v>
      </c>
      <c r="I647" s="36">
        <f t="shared" si="33"/>
        <v>52.048037743941663</v>
      </c>
    </row>
    <row r="648" spans="1:9" x14ac:dyDescent="0.3">
      <c r="A648" s="38">
        <v>935</v>
      </c>
      <c r="B648" s="33"/>
      <c r="C648" s="33"/>
      <c r="D648" s="34"/>
      <c r="E648" s="71">
        <v>935</v>
      </c>
      <c r="F648" s="35">
        <v>2.9449999999999998</v>
      </c>
      <c r="G648" s="35">
        <v>4.8520000000000003</v>
      </c>
      <c r="H648" s="35">
        <f t="shared" si="32"/>
        <v>1.9070000000000005</v>
      </c>
      <c r="I648" s="36">
        <f t="shared" si="33"/>
        <v>60.696619950535855</v>
      </c>
    </row>
    <row r="649" spans="1:9" x14ac:dyDescent="0.3">
      <c r="A649" s="38">
        <v>936</v>
      </c>
      <c r="B649" s="33"/>
      <c r="C649" s="33"/>
      <c r="D649" s="34"/>
      <c r="E649" s="71">
        <v>936</v>
      </c>
      <c r="F649" s="35">
        <v>2.395</v>
      </c>
      <c r="G649" s="35">
        <v>4.91</v>
      </c>
      <c r="H649" s="35">
        <f t="shared" si="32"/>
        <v>2.5150000000000001</v>
      </c>
      <c r="I649" s="36">
        <f t="shared" si="33"/>
        <v>48.77800407331975</v>
      </c>
    </row>
    <row r="650" spans="1:9" x14ac:dyDescent="0.3">
      <c r="A650" s="38">
        <v>937</v>
      </c>
      <c r="B650" s="33"/>
      <c r="C650" s="33"/>
      <c r="D650" s="34"/>
      <c r="E650" s="71">
        <v>937</v>
      </c>
      <c r="F650" s="35">
        <v>2.496</v>
      </c>
      <c r="G650" s="35">
        <v>4.7290000000000001</v>
      </c>
      <c r="H650" s="35">
        <f t="shared" si="32"/>
        <v>2.2330000000000001</v>
      </c>
      <c r="I650" s="36">
        <f t="shared" si="33"/>
        <v>52.780714738845425</v>
      </c>
    </row>
    <row r="651" spans="1:9" x14ac:dyDescent="0.3">
      <c r="A651" s="38">
        <v>938</v>
      </c>
      <c r="B651" s="33"/>
      <c r="C651" s="33"/>
      <c r="D651" s="34"/>
      <c r="E651" s="71">
        <v>938</v>
      </c>
      <c r="F651" s="35">
        <v>2.5190000000000001</v>
      </c>
      <c r="G651" s="35">
        <v>5.0149999999999997</v>
      </c>
      <c r="H651" s="35">
        <f t="shared" si="32"/>
        <v>2.4959999999999996</v>
      </c>
      <c r="I651" s="36">
        <f t="shared" si="33"/>
        <v>50.229312063808585</v>
      </c>
    </row>
    <row r="652" spans="1:9" x14ac:dyDescent="0.3">
      <c r="A652" s="38">
        <v>939</v>
      </c>
      <c r="B652" s="33"/>
      <c r="C652" s="33"/>
      <c r="D652" s="34"/>
      <c r="E652" s="71">
        <v>939</v>
      </c>
      <c r="F652" s="35">
        <v>2.4969999999999999</v>
      </c>
      <c r="G652" s="35">
        <v>5.1289999999999996</v>
      </c>
      <c r="H652" s="35">
        <f t="shared" si="32"/>
        <v>2.6319999999999997</v>
      </c>
      <c r="I652" s="36">
        <f t="shared" si="33"/>
        <v>48.683953987131993</v>
      </c>
    </row>
    <row r="653" spans="1:9" x14ac:dyDescent="0.3">
      <c r="A653" s="38">
        <v>940</v>
      </c>
      <c r="B653" s="33"/>
      <c r="C653" s="33"/>
      <c r="D653" s="34"/>
      <c r="E653" s="71">
        <v>940</v>
      </c>
      <c r="F653" s="35">
        <v>2.4569999999999999</v>
      </c>
      <c r="G653" s="35">
        <v>5.15</v>
      </c>
      <c r="H653" s="35">
        <f t="shared" si="32"/>
        <v>2.6930000000000005</v>
      </c>
      <c r="I653" s="36">
        <f t="shared" si="33"/>
        <v>47.708737864077669</v>
      </c>
    </row>
    <row r="654" spans="1:9" x14ac:dyDescent="0.3">
      <c r="A654" s="38">
        <v>941</v>
      </c>
      <c r="B654" s="33"/>
      <c r="C654" s="33"/>
      <c r="D654" s="34"/>
      <c r="E654" s="71">
        <v>941</v>
      </c>
      <c r="F654" s="35">
        <v>2.7149999999999999</v>
      </c>
      <c r="G654" s="35">
        <v>5.1349999999999998</v>
      </c>
      <c r="H654" s="35">
        <f t="shared" si="32"/>
        <v>2.42</v>
      </c>
      <c r="I654" s="36">
        <f t="shared" si="33"/>
        <v>52.872444011684514</v>
      </c>
    </row>
    <row r="655" spans="1:9" x14ac:dyDescent="0.3">
      <c r="A655" s="38">
        <v>942</v>
      </c>
      <c r="B655" s="33"/>
      <c r="C655" s="33"/>
      <c r="D655" s="34"/>
      <c r="E655" s="71">
        <v>942</v>
      </c>
      <c r="F655" s="35">
        <v>2.8079999999999998</v>
      </c>
      <c r="G655" s="35">
        <v>4.7110000000000003</v>
      </c>
      <c r="H655" s="35">
        <f t="shared" si="32"/>
        <v>1.9030000000000005</v>
      </c>
      <c r="I655" s="36">
        <f t="shared" si="33"/>
        <v>59.605179367437898</v>
      </c>
    </row>
    <row r="656" spans="1:9" x14ac:dyDescent="0.3">
      <c r="A656" s="38">
        <v>943</v>
      </c>
      <c r="B656" s="33"/>
      <c r="C656" s="33"/>
      <c r="D656" s="34"/>
      <c r="E656" s="71">
        <v>943</v>
      </c>
      <c r="F656" s="35">
        <v>2.8759999999999999</v>
      </c>
      <c r="G656" s="35">
        <v>4.8440000000000003</v>
      </c>
      <c r="H656" s="35">
        <f t="shared" si="32"/>
        <v>1.9680000000000004</v>
      </c>
      <c r="I656" s="36">
        <f t="shared" si="33"/>
        <v>59.372419488026416</v>
      </c>
    </row>
    <row r="657" spans="1:9" x14ac:dyDescent="0.3">
      <c r="A657" s="38">
        <v>944</v>
      </c>
      <c r="B657" s="33"/>
      <c r="C657" s="33"/>
      <c r="D657" s="34"/>
      <c r="E657" s="71">
        <v>944</v>
      </c>
      <c r="F657" s="35">
        <v>2.9039999999999999</v>
      </c>
      <c r="G657" s="35">
        <v>4.91</v>
      </c>
      <c r="H657" s="35">
        <f t="shared" si="32"/>
        <v>2.0060000000000002</v>
      </c>
      <c r="I657" s="36">
        <f t="shared" si="33"/>
        <v>59.144602851323825</v>
      </c>
    </row>
    <row r="658" spans="1:9" x14ac:dyDescent="0.3">
      <c r="A658" s="38">
        <v>945</v>
      </c>
      <c r="B658" s="33"/>
      <c r="C658" s="33"/>
      <c r="D658" s="34"/>
      <c r="E658" s="71">
        <v>945</v>
      </c>
      <c r="F658" s="35">
        <v>2.3460000000000001</v>
      </c>
      <c r="G658" s="35">
        <v>4.9379999999999997</v>
      </c>
      <c r="H658" s="35">
        <f t="shared" si="32"/>
        <v>2.5919999999999996</v>
      </c>
      <c r="I658" s="36">
        <f t="shared" si="33"/>
        <v>47.50911300121507</v>
      </c>
    </row>
    <row r="659" spans="1:9" x14ac:dyDescent="0.3">
      <c r="A659" s="38">
        <v>946</v>
      </c>
      <c r="B659" s="33"/>
      <c r="C659" s="33"/>
      <c r="D659" s="34"/>
      <c r="E659" s="71">
        <v>946</v>
      </c>
      <c r="F659" s="35">
        <v>2.718</v>
      </c>
      <c r="G659" s="35">
        <v>4.8600000000000003</v>
      </c>
      <c r="H659" s="35">
        <f t="shared" si="32"/>
        <v>2.1420000000000003</v>
      </c>
      <c r="I659" s="36">
        <f t="shared" si="33"/>
        <v>55.925925925925924</v>
      </c>
    </row>
    <row r="660" spans="1:9" x14ac:dyDescent="0.3">
      <c r="A660" s="38">
        <v>947</v>
      </c>
      <c r="B660" s="33"/>
      <c r="C660" s="33"/>
      <c r="D660" s="34"/>
      <c r="E660" s="71">
        <v>947</v>
      </c>
      <c r="F660" s="35">
        <v>2.944</v>
      </c>
      <c r="G660" s="35">
        <v>4.9630000000000001</v>
      </c>
      <c r="H660" s="35">
        <f t="shared" si="32"/>
        <v>2.0190000000000001</v>
      </c>
      <c r="I660" s="36">
        <f t="shared" si="33"/>
        <v>59.318960306266369</v>
      </c>
    </row>
    <row r="661" spans="1:9" x14ac:dyDescent="0.3">
      <c r="A661" s="38">
        <v>948</v>
      </c>
      <c r="B661" s="33"/>
      <c r="C661" s="33"/>
      <c r="D661" s="34"/>
      <c r="E661" s="71">
        <v>948</v>
      </c>
      <c r="F661" s="35">
        <v>3.0070000000000001</v>
      </c>
      <c r="G661" s="35">
        <v>4.9130000000000003</v>
      </c>
      <c r="H661" s="35">
        <f t="shared" si="32"/>
        <v>1.9060000000000001</v>
      </c>
      <c r="I661" s="36">
        <f t="shared" si="33"/>
        <v>61.204966415632001</v>
      </c>
    </row>
    <row r="662" spans="1:9" x14ac:dyDescent="0.3">
      <c r="A662" s="38">
        <v>949</v>
      </c>
      <c r="B662" s="33"/>
      <c r="C662" s="33"/>
      <c r="D662" s="34"/>
      <c r="E662" s="71">
        <v>949</v>
      </c>
      <c r="F662" s="35">
        <v>2.9329999999999998</v>
      </c>
      <c r="G662" s="35">
        <v>4.5110000000000001</v>
      </c>
      <c r="H662" s="35">
        <f t="shared" si="32"/>
        <v>1.5780000000000003</v>
      </c>
      <c r="I662" s="36">
        <f t="shared" si="33"/>
        <v>65.018842828641098</v>
      </c>
    </row>
    <row r="663" spans="1:9" x14ac:dyDescent="0.3">
      <c r="A663" s="38">
        <v>950</v>
      </c>
      <c r="B663" s="33"/>
      <c r="C663" s="33"/>
      <c r="D663" s="34"/>
      <c r="E663" s="71">
        <v>950</v>
      </c>
      <c r="F663" s="35">
        <v>2.6139999999999999</v>
      </c>
      <c r="G663" s="35">
        <v>5.09</v>
      </c>
      <c r="H663" s="35">
        <f t="shared" si="32"/>
        <v>2.476</v>
      </c>
      <c r="I663" s="36">
        <f t="shared" si="33"/>
        <v>51.355599214145386</v>
      </c>
    </row>
    <row r="664" spans="1:9" x14ac:dyDescent="0.3">
      <c r="A664" s="38">
        <v>951</v>
      </c>
      <c r="B664" s="33"/>
      <c r="C664" s="33"/>
      <c r="D664" s="34"/>
      <c r="E664" s="71">
        <v>951</v>
      </c>
      <c r="F664" s="35">
        <v>2.3410000000000002</v>
      </c>
      <c r="G664" s="35">
        <v>4.8940000000000001</v>
      </c>
      <c r="H664" s="35">
        <f t="shared" si="32"/>
        <v>2.5529999999999999</v>
      </c>
      <c r="I664" s="36">
        <f t="shared" si="33"/>
        <v>47.834082550061304</v>
      </c>
    </row>
    <row r="665" spans="1:9" x14ac:dyDescent="0.3">
      <c r="A665" s="38">
        <v>952</v>
      </c>
      <c r="B665" s="33"/>
      <c r="C665" s="33"/>
      <c r="D665" s="34"/>
      <c r="E665" s="71">
        <v>952</v>
      </c>
      <c r="F665" s="35">
        <v>2.9809999999999999</v>
      </c>
      <c r="G665" s="35">
        <v>4.8680000000000003</v>
      </c>
      <c r="H665" s="35">
        <f t="shared" si="32"/>
        <v>1.8870000000000005</v>
      </c>
      <c r="I665" s="36">
        <f t="shared" si="33"/>
        <v>61.236647493837296</v>
      </c>
    </row>
    <row r="666" spans="1:9" x14ac:dyDescent="0.3">
      <c r="A666" s="38">
        <v>953</v>
      </c>
      <c r="B666" s="33"/>
      <c r="C666" s="33"/>
      <c r="D666" s="34"/>
      <c r="E666" s="71">
        <v>953</v>
      </c>
      <c r="F666" s="35">
        <v>3.03</v>
      </c>
      <c r="G666" s="35">
        <v>4.657</v>
      </c>
      <c r="H666" s="35">
        <f t="shared" si="32"/>
        <v>1.6270000000000002</v>
      </c>
      <c r="I666" s="36">
        <f t="shared" si="33"/>
        <v>65.063345501395744</v>
      </c>
    </row>
    <row r="667" spans="1:9" x14ac:dyDescent="0.3">
      <c r="A667" s="38">
        <v>954</v>
      </c>
      <c r="B667" s="33"/>
      <c r="C667" s="33"/>
      <c r="D667" s="34"/>
      <c r="E667" s="71">
        <v>954</v>
      </c>
      <c r="F667" s="35">
        <v>3.0329999999999999</v>
      </c>
      <c r="G667" s="35">
        <v>4.7270000000000003</v>
      </c>
      <c r="H667" s="35">
        <f t="shared" si="32"/>
        <v>1.6940000000000004</v>
      </c>
      <c r="I667" s="36">
        <f t="shared" si="33"/>
        <v>64.163317114448901</v>
      </c>
    </row>
    <row r="668" spans="1:9" x14ac:dyDescent="0.3">
      <c r="A668" s="38">
        <v>955</v>
      </c>
      <c r="B668" s="33"/>
      <c r="C668" s="33"/>
      <c r="D668" s="34"/>
      <c r="E668" s="71">
        <v>955</v>
      </c>
      <c r="F668" s="35">
        <v>2.39</v>
      </c>
      <c r="G668" s="35">
        <v>4.7460000000000004</v>
      </c>
      <c r="H668" s="35">
        <f t="shared" si="32"/>
        <v>2.3560000000000003</v>
      </c>
      <c r="I668" s="36">
        <f t="shared" si="33"/>
        <v>50.358196375895488</v>
      </c>
    </row>
    <row r="669" spans="1:9" x14ac:dyDescent="0.3">
      <c r="A669" s="38">
        <v>956</v>
      </c>
      <c r="B669" s="33"/>
      <c r="C669" s="33"/>
      <c r="D669" s="34"/>
      <c r="E669" s="71">
        <v>956</v>
      </c>
      <c r="F669" s="35">
        <v>2.5099999999999998</v>
      </c>
      <c r="G669" s="35">
        <v>5.077</v>
      </c>
      <c r="H669" s="35">
        <f t="shared" si="32"/>
        <v>2.5670000000000002</v>
      </c>
      <c r="I669" s="36">
        <f t="shared" si="33"/>
        <v>49.438644869017132</v>
      </c>
    </row>
    <row r="670" spans="1:9" x14ac:dyDescent="0.3">
      <c r="A670" s="38">
        <v>957</v>
      </c>
      <c r="B670" s="33"/>
      <c r="C670" s="33"/>
      <c r="D670" s="34"/>
      <c r="E670" s="71">
        <v>957</v>
      </c>
      <c r="F670" s="35">
        <v>2.6669999999999998</v>
      </c>
      <c r="G670" s="35">
        <v>4.9059999999999997</v>
      </c>
      <c r="H670" s="35">
        <f t="shared" si="32"/>
        <v>2.2389999999999999</v>
      </c>
      <c r="I670" s="36">
        <f t="shared" si="33"/>
        <v>54.362005707297186</v>
      </c>
    </row>
    <row r="671" spans="1:9" x14ac:dyDescent="0.3">
      <c r="A671" s="38">
        <v>958</v>
      </c>
      <c r="B671" s="33"/>
      <c r="C671" s="33"/>
      <c r="D671" s="34"/>
      <c r="E671" s="71">
        <v>958</v>
      </c>
      <c r="F671" s="35">
        <v>2.2549999999999999</v>
      </c>
      <c r="G671" s="35">
        <v>4.8289999999999997</v>
      </c>
      <c r="H671" s="35">
        <f t="shared" si="32"/>
        <v>2.5739999999999998</v>
      </c>
      <c r="I671" s="36">
        <f t="shared" si="33"/>
        <v>46.697038724373577</v>
      </c>
    </row>
    <row r="672" spans="1:9" x14ac:dyDescent="0.3">
      <c r="A672" s="38">
        <v>959</v>
      </c>
      <c r="B672" s="33"/>
      <c r="C672" s="33"/>
      <c r="D672" s="34"/>
      <c r="E672" s="71">
        <v>959</v>
      </c>
      <c r="F672" s="35">
        <v>2.7149999999999999</v>
      </c>
      <c r="G672" s="35">
        <v>4.5949999999999998</v>
      </c>
      <c r="H672" s="35">
        <f t="shared" si="32"/>
        <v>1.88</v>
      </c>
      <c r="I672" s="36">
        <f t="shared" si="33"/>
        <v>59.085963003264418</v>
      </c>
    </row>
    <row r="673" spans="1:9" x14ac:dyDescent="0.3">
      <c r="A673" s="38">
        <v>960</v>
      </c>
      <c r="B673" s="33"/>
      <c r="C673" s="33"/>
      <c r="D673" s="34"/>
      <c r="E673" s="71">
        <v>960</v>
      </c>
      <c r="F673" s="35">
        <v>3.0459999999999998</v>
      </c>
      <c r="G673" s="35">
        <v>4.8090000000000002</v>
      </c>
      <c r="H673" s="35">
        <f t="shared" si="32"/>
        <v>1.7630000000000003</v>
      </c>
      <c r="I673" s="36">
        <f t="shared" si="33"/>
        <v>63.339571636514854</v>
      </c>
    </row>
    <row r="674" spans="1:9" x14ac:dyDescent="0.3">
      <c r="A674" s="38">
        <v>961</v>
      </c>
      <c r="B674" s="33"/>
      <c r="C674" s="33"/>
      <c r="D674" s="34"/>
      <c r="E674" s="71">
        <v>961</v>
      </c>
      <c r="F674" s="35">
        <v>2.7480000000000002</v>
      </c>
      <c r="G674" s="35">
        <v>4.9829999999999997</v>
      </c>
      <c r="H674" s="35">
        <f t="shared" si="32"/>
        <v>2.2349999999999994</v>
      </c>
      <c r="I674" s="36">
        <f t="shared" si="33"/>
        <v>55.147501505117404</v>
      </c>
    </row>
    <row r="675" spans="1:9" x14ac:dyDescent="0.3">
      <c r="A675" s="38">
        <v>962</v>
      </c>
      <c r="B675" s="33"/>
      <c r="C675" s="33"/>
      <c r="D675" s="34"/>
      <c r="E675" s="71">
        <v>962</v>
      </c>
      <c r="F675" s="35">
        <v>2.903</v>
      </c>
      <c r="G675" s="35">
        <v>4.7389999999999999</v>
      </c>
      <c r="H675" s="35">
        <f t="shared" ref="H675:H713" si="34">G675-F675</f>
        <v>1.8359999999999999</v>
      </c>
      <c r="I675" s="36">
        <f t="shared" ref="I675:I713" si="35">F675/G675*100</f>
        <v>61.257649293099817</v>
      </c>
    </row>
    <row r="676" spans="1:9" x14ac:dyDescent="0.3">
      <c r="A676" s="38">
        <v>963</v>
      </c>
      <c r="B676" s="33"/>
      <c r="C676" s="33"/>
      <c r="D676" s="34"/>
      <c r="E676" s="71">
        <v>963</v>
      </c>
      <c r="F676" s="35">
        <v>3.008</v>
      </c>
      <c r="G676" s="35">
        <v>4.8630000000000004</v>
      </c>
      <c r="H676" s="35">
        <f t="shared" si="34"/>
        <v>1.8550000000000004</v>
      </c>
      <c r="I676" s="36">
        <f t="shared" si="35"/>
        <v>61.854822126259499</v>
      </c>
    </row>
    <row r="677" spans="1:9" x14ac:dyDescent="0.3">
      <c r="A677" s="38">
        <v>964</v>
      </c>
      <c r="B677" s="33"/>
      <c r="C677" s="33"/>
      <c r="D677" s="34"/>
      <c r="E677" s="71">
        <v>964</v>
      </c>
      <c r="F677" s="35">
        <v>2.714</v>
      </c>
      <c r="G677" s="35">
        <v>4.6660000000000004</v>
      </c>
      <c r="H677" s="35">
        <f t="shared" si="34"/>
        <v>1.9520000000000004</v>
      </c>
      <c r="I677" s="36">
        <f t="shared" si="35"/>
        <v>58.165452207458202</v>
      </c>
    </row>
    <row r="678" spans="1:9" x14ac:dyDescent="0.3">
      <c r="A678" s="38">
        <v>965</v>
      </c>
      <c r="B678" s="33"/>
      <c r="C678" s="33"/>
      <c r="D678" s="34"/>
      <c r="E678" s="71">
        <v>965</v>
      </c>
      <c r="F678" s="35">
        <v>2.8580000000000001</v>
      </c>
      <c r="G678" s="35">
        <v>4.7750000000000004</v>
      </c>
      <c r="H678" s="35">
        <f t="shared" si="34"/>
        <v>1.9170000000000003</v>
      </c>
      <c r="I678" s="36">
        <f t="shared" si="35"/>
        <v>59.853403141361248</v>
      </c>
    </row>
    <row r="679" spans="1:9" x14ac:dyDescent="0.3">
      <c r="A679" s="38">
        <v>966</v>
      </c>
      <c r="B679" s="33"/>
      <c r="C679" s="33"/>
      <c r="D679" s="34"/>
      <c r="E679" s="71">
        <v>966</v>
      </c>
      <c r="F679" s="35">
        <v>2.948</v>
      </c>
      <c r="G679" s="35">
        <v>4.9109999999999996</v>
      </c>
      <c r="H679" s="35">
        <f t="shared" si="34"/>
        <v>1.9629999999999996</v>
      </c>
      <c r="I679" s="36">
        <f t="shared" si="35"/>
        <v>60.028507432294852</v>
      </c>
    </row>
    <row r="680" spans="1:9" x14ac:dyDescent="0.3">
      <c r="A680" s="38">
        <v>967</v>
      </c>
      <c r="B680" s="33"/>
      <c r="C680" s="33"/>
      <c r="D680" s="34"/>
      <c r="E680" s="71">
        <v>967</v>
      </c>
      <c r="F680" s="35">
        <v>2.4870000000000001</v>
      </c>
      <c r="G680" s="35">
        <v>4.859</v>
      </c>
      <c r="H680" s="35">
        <f t="shared" si="34"/>
        <v>2.3719999999999999</v>
      </c>
      <c r="I680" s="36">
        <f t="shared" si="35"/>
        <v>51.183371064004945</v>
      </c>
    </row>
    <row r="681" spans="1:9" x14ac:dyDescent="0.3">
      <c r="A681" s="38">
        <v>968</v>
      </c>
      <c r="B681" s="33"/>
      <c r="C681" s="33"/>
      <c r="D681" s="34"/>
      <c r="E681" s="71">
        <v>968</v>
      </c>
      <c r="F681" s="35">
        <v>2.5270000000000001</v>
      </c>
      <c r="G681" s="35">
        <v>5.1550000000000002</v>
      </c>
      <c r="H681" s="35">
        <f t="shared" si="34"/>
        <v>2.6280000000000001</v>
      </c>
      <c r="I681" s="36">
        <f t="shared" si="35"/>
        <v>49.020368574199807</v>
      </c>
    </row>
    <row r="682" spans="1:9" x14ac:dyDescent="0.3">
      <c r="A682" s="38">
        <v>969</v>
      </c>
      <c r="B682" s="33"/>
      <c r="C682" s="33"/>
      <c r="D682" s="34"/>
      <c r="E682" s="71">
        <v>969</v>
      </c>
      <c r="F682" s="35">
        <v>2.6829999999999998</v>
      </c>
      <c r="G682" s="35">
        <v>4.9989999999999997</v>
      </c>
      <c r="H682" s="35">
        <f t="shared" si="34"/>
        <v>2.3159999999999998</v>
      </c>
      <c r="I682" s="36">
        <f t="shared" si="35"/>
        <v>53.670734146829368</v>
      </c>
    </row>
    <row r="683" spans="1:9" x14ac:dyDescent="0.3">
      <c r="A683" s="38">
        <v>970</v>
      </c>
      <c r="B683" s="33"/>
      <c r="C683" s="33"/>
      <c r="D683" s="34"/>
      <c r="E683" s="71">
        <v>970</v>
      </c>
      <c r="F683" s="35">
        <v>2.7120000000000002</v>
      </c>
      <c r="G683" s="35">
        <v>4.923</v>
      </c>
      <c r="H683" s="35">
        <f t="shared" si="34"/>
        <v>2.2109999999999999</v>
      </c>
      <c r="I683" s="36">
        <f t="shared" si="35"/>
        <v>55.088360755636813</v>
      </c>
    </row>
    <row r="684" spans="1:9" x14ac:dyDescent="0.3">
      <c r="A684" s="38">
        <v>971</v>
      </c>
      <c r="B684" s="33"/>
      <c r="C684" s="33"/>
      <c r="D684" s="34"/>
      <c r="E684" s="71">
        <v>971</v>
      </c>
      <c r="F684" s="35">
        <v>2.8210000000000002</v>
      </c>
      <c r="G684" s="35">
        <v>5.0490000000000004</v>
      </c>
      <c r="H684" s="35">
        <f t="shared" si="34"/>
        <v>2.2280000000000002</v>
      </c>
      <c r="I684" s="36">
        <f t="shared" si="35"/>
        <v>55.872449990097053</v>
      </c>
    </row>
    <row r="685" spans="1:9" x14ac:dyDescent="0.3">
      <c r="A685" s="38">
        <v>972</v>
      </c>
      <c r="B685" s="33"/>
      <c r="C685" s="33"/>
      <c r="D685" s="34"/>
      <c r="E685" s="71">
        <v>972</v>
      </c>
      <c r="F685" s="35">
        <v>2.9039999999999999</v>
      </c>
      <c r="G685" s="35">
        <v>4.5549999999999997</v>
      </c>
      <c r="H685" s="35">
        <f t="shared" si="34"/>
        <v>1.6509999999999998</v>
      </c>
      <c r="I685" s="36">
        <f t="shared" si="35"/>
        <v>63.754116355653132</v>
      </c>
    </row>
    <row r="686" spans="1:9" x14ac:dyDescent="0.3">
      <c r="A686" s="38">
        <v>973</v>
      </c>
      <c r="B686" s="33"/>
      <c r="C686" s="33"/>
      <c r="D686" s="34"/>
      <c r="E686" s="71">
        <v>973</v>
      </c>
      <c r="F686" s="35">
        <v>3.0779999999999998</v>
      </c>
      <c r="G686" s="35">
        <v>4.6740000000000004</v>
      </c>
      <c r="H686" s="35">
        <f t="shared" si="34"/>
        <v>1.5960000000000005</v>
      </c>
      <c r="I686" s="36">
        <f t="shared" si="35"/>
        <v>65.853658536585357</v>
      </c>
    </row>
    <row r="687" spans="1:9" x14ac:dyDescent="0.3">
      <c r="A687" s="38">
        <v>974</v>
      </c>
      <c r="B687" s="33"/>
      <c r="C687" s="33"/>
      <c r="D687" s="34"/>
      <c r="E687" s="71">
        <v>974</v>
      </c>
      <c r="F687" s="35">
        <v>3.0579999999999998</v>
      </c>
      <c r="G687" s="35">
        <v>4.7809999999999997</v>
      </c>
      <c r="H687" s="35">
        <f t="shared" si="34"/>
        <v>1.7229999999999999</v>
      </c>
      <c r="I687" s="36">
        <f t="shared" si="35"/>
        <v>63.961514327546546</v>
      </c>
    </row>
    <row r="688" spans="1:9" x14ac:dyDescent="0.3">
      <c r="A688" s="38">
        <v>975</v>
      </c>
      <c r="B688" s="33"/>
      <c r="C688" s="33"/>
      <c r="D688" s="34"/>
      <c r="E688" s="71">
        <v>975</v>
      </c>
      <c r="F688" s="35">
        <v>2.6360000000000001</v>
      </c>
      <c r="G688" s="35">
        <v>4.9290000000000003</v>
      </c>
      <c r="H688" s="35">
        <f t="shared" si="34"/>
        <v>2.2930000000000001</v>
      </c>
      <c r="I688" s="36">
        <f t="shared" si="35"/>
        <v>53.479407587745996</v>
      </c>
    </row>
    <row r="689" spans="1:9" x14ac:dyDescent="0.3">
      <c r="A689" s="38">
        <v>976</v>
      </c>
      <c r="B689" s="33"/>
      <c r="C689" s="33"/>
      <c r="D689" s="34"/>
      <c r="E689" s="71">
        <v>976</v>
      </c>
      <c r="F689" s="35">
        <v>3.0009999999999999</v>
      </c>
      <c r="G689" s="35">
        <v>4.5270000000000001</v>
      </c>
      <c r="H689" s="35">
        <f t="shared" si="34"/>
        <v>1.5260000000000002</v>
      </c>
      <c r="I689" s="36">
        <f t="shared" si="35"/>
        <v>66.291142036668873</v>
      </c>
    </row>
    <row r="690" spans="1:9" x14ac:dyDescent="0.3">
      <c r="A690" s="38">
        <v>977</v>
      </c>
      <c r="B690" s="33"/>
      <c r="C690" s="33"/>
      <c r="D690" s="34"/>
      <c r="E690" s="71">
        <v>977</v>
      </c>
      <c r="F690" s="35">
        <v>3</v>
      </c>
      <c r="G690" s="35">
        <v>4.9939999999999998</v>
      </c>
      <c r="H690" s="35">
        <f t="shared" si="34"/>
        <v>1.9939999999999998</v>
      </c>
      <c r="I690" s="36">
        <f t="shared" si="35"/>
        <v>60.07208650380457</v>
      </c>
    </row>
    <row r="691" spans="1:9" x14ac:dyDescent="0.3">
      <c r="A691" s="38">
        <v>978</v>
      </c>
      <c r="B691" s="33"/>
      <c r="C691" s="33"/>
      <c r="D691" s="34"/>
      <c r="E691" s="71">
        <v>978</v>
      </c>
      <c r="F691" s="35">
        <v>2.6139999999999999</v>
      </c>
      <c r="G691" s="35">
        <v>4.9610000000000003</v>
      </c>
      <c r="H691" s="35">
        <f t="shared" si="34"/>
        <v>2.3470000000000004</v>
      </c>
      <c r="I691" s="36">
        <f t="shared" si="35"/>
        <v>52.690989719814553</v>
      </c>
    </row>
    <row r="692" spans="1:9" x14ac:dyDescent="0.3">
      <c r="A692" s="38">
        <v>979</v>
      </c>
      <c r="B692" s="33"/>
      <c r="C692" s="33"/>
      <c r="D692" s="34"/>
      <c r="E692" s="71">
        <v>979</v>
      </c>
      <c r="F692" s="35">
        <v>2.4830000000000001</v>
      </c>
      <c r="G692" s="35">
        <v>4.9790000000000001</v>
      </c>
      <c r="H692" s="35">
        <f t="shared" si="34"/>
        <v>2.496</v>
      </c>
      <c r="I692" s="36">
        <f t="shared" si="35"/>
        <v>49.869451697127936</v>
      </c>
    </row>
    <row r="693" spans="1:9" x14ac:dyDescent="0.3">
      <c r="A693" s="38">
        <v>980</v>
      </c>
      <c r="B693" s="33"/>
      <c r="C693" s="33"/>
      <c r="D693" s="34"/>
      <c r="E693" s="71">
        <v>980</v>
      </c>
      <c r="F693" s="35">
        <v>2.6309999999999998</v>
      </c>
      <c r="G693" s="35">
        <v>5.1639999999999997</v>
      </c>
      <c r="H693" s="35">
        <f t="shared" si="34"/>
        <v>2.5329999999999999</v>
      </c>
      <c r="I693" s="36">
        <f t="shared" si="35"/>
        <v>50.948876839659171</v>
      </c>
    </row>
    <row r="694" spans="1:9" x14ac:dyDescent="0.3">
      <c r="A694" s="38">
        <v>981</v>
      </c>
      <c r="B694" s="33"/>
      <c r="C694" s="33"/>
      <c r="D694" s="34"/>
      <c r="E694" s="71">
        <v>981</v>
      </c>
      <c r="F694" s="35">
        <v>2.52</v>
      </c>
      <c r="G694" s="35">
        <v>5.1239999999999997</v>
      </c>
      <c r="H694" s="35">
        <f t="shared" si="34"/>
        <v>2.6039999999999996</v>
      </c>
      <c r="I694" s="36">
        <f t="shared" si="35"/>
        <v>49.180327868852466</v>
      </c>
    </row>
    <row r="695" spans="1:9" x14ac:dyDescent="0.3">
      <c r="A695" s="38">
        <v>982</v>
      </c>
      <c r="B695" s="33"/>
      <c r="C695" s="33"/>
      <c r="D695" s="34"/>
      <c r="E695" s="71">
        <v>982</v>
      </c>
      <c r="F695" s="35">
        <v>2.786</v>
      </c>
      <c r="G695" s="35">
        <v>5.0229999999999997</v>
      </c>
      <c r="H695" s="35">
        <f t="shared" si="34"/>
        <v>2.2369999999999997</v>
      </c>
      <c r="I695" s="36">
        <f t="shared" si="35"/>
        <v>55.464861636472229</v>
      </c>
    </row>
    <row r="696" spans="1:9" x14ac:dyDescent="0.3">
      <c r="A696" s="38">
        <v>983</v>
      </c>
      <c r="B696" s="33"/>
      <c r="C696" s="33"/>
      <c r="D696" s="34"/>
      <c r="E696" s="71">
        <v>983</v>
      </c>
      <c r="F696" s="35">
        <v>2.931</v>
      </c>
      <c r="G696" s="35">
        <v>4.8499999999999996</v>
      </c>
      <c r="H696" s="35">
        <f t="shared" si="34"/>
        <v>1.9189999999999996</v>
      </c>
      <c r="I696" s="36">
        <f t="shared" si="35"/>
        <v>60.432989690721648</v>
      </c>
    </row>
    <row r="697" spans="1:9" x14ac:dyDescent="0.3">
      <c r="A697" s="38">
        <v>984</v>
      </c>
      <c r="B697" s="33"/>
      <c r="C697" s="33"/>
      <c r="D697" s="34"/>
      <c r="E697" s="71">
        <v>984</v>
      </c>
      <c r="F697" s="35">
        <v>2.4489999999999998</v>
      </c>
      <c r="G697" s="35">
        <v>4.6619999999999999</v>
      </c>
      <c r="H697" s="35">
        <f t="shared" si="34"/>
        <v>2.2130000000000001</v>
      </c>
      <c r="I697" s="36">
        <f t="shared" si="35"/>
        <v>52.531102531102526</v>
      </c>
    </row>
    <row r="698" spans="1:9" x14ac:dyDescent="0.3">
      <c r="A698" s="38">
        <v>985</v>
      </c>
      <c r="B698" s="33"/>
      <c r="C698" s="33"/>
      <c r="D698" s="34"/>
      <c r="E698" s="71">
        <v>985</v>
      </c>
      <c r="F698" s="35">
        <v>2.71</v>
      </c>
      <c r="G698" s="35">
        <v>4.6459999999999999</v>
      </c>
      <c r="H698" s="35">
        <f t="shared" si="34"/>
        <v>1.9359999999999999</v>
      </c>
      <c r="I698" s="36">
        <f t="shared" si="35"/>
        <v>58.329746018080066</v>
      </c>
    </row>
    <row r="699" spans="1:9" x14ac:dyDescent="0.3">
      <c r="A699" s="38">
        <v>986</v>
      </c>
      <c r="B699" s="33"/>
      <c r="C699" s="33"/>
      <c r="D699" s="34"/>
      <c r="E699" s="71">
        <v>986</v>
      </c>
      <c r="F699" s="35">
        <v>2.5990000000000002</v>
      </c>
      <c r="G699" s="35">
        <v>4.6420000000000003</v>
      </c>
      <c r="H699" s="35">
        <f t="shared" si="34"/>
        <v>2.0430000000000001</v>
      </c>
      <c r="I699" s="36">
        <f t="shared" si="35"/>
        <v>55.988797931925895</v>
      </c>
    </row>
    <row r="700" spans="1:9" x14ac:dyDescent="0.3">
      <c r="A700" s="38">
        <v>987</v>
      </c>
      <c r="B700" s="33"/>
      <c r="C700" s="33"/>
      <c r="D700" s="34"/>
      <c r="E700" s="71">
        <v>987</v>
      </c>
      <c r="F700" s="35">
        <v>2.2450000000000001</v>
      </c>
      <c r="G700" s="35">
        <v>5.0010000000000003</v>
      </c>
      <c r="H700" s="35">
        <f t="shared" si="34"/>
        <v>2.7560000000000002</v>
      </c>
      <c r="I700" s="36">
        <f t="shared" si="35"/>
        <v>44.891021795640874</v>
      </c>
    </row>
    <row r="701" spans="1:9" x14ac:dyDescent="0.3">
      <c r="A701" s="38">
        <v>988</v>
      </c>
      <c r="B701" s="33"/>
      <c r="C701" s="33"/>
      <c r="D701" s="34"/>
      <c r="E701" s="71">
        <v>988</v>
      </c>
      <c r="F701" s="35">
        <v>2.9329999999999998</v>
      </c>
      <c r="G701" s="35">
        <v>4.516</v>
      </c>
      <c r="H701" s="35">
        <f t="shared" si="34"/>
        <v>1.5830000000000002</v>
      </c>
      <c r="I701" s="36">
        <f t="shared" si="35"/>
        <v>64.946855624446414</v>
      </c>
    </row>
    <row r="702" spans="1:9" x14ac:dyDescent="0.3">
      <c r="A702" s="38">
        <v>989</v>
      </c>
      <c r="B702" s="33"/>
      <c r="C702" s="33"/>
      <c r="D702" s="34"/>
      <c r="E702" s="71">
        <v>989</v>
      </c>
      <c r="F702" s="35">
        <v>2.8719999999999999</v>
      </c>
      <c r="G702" s="35">
        <v>5.0979999999999999</v>
      </c>
      <c r="H702" s="35">
        <f t="shared" si="34"/>
        <v>2.226</v>
      </c>
      <c r="I702" s="36">
        <f t="shared" si="35"/>
        <v>56.335817967830529</v>
      </c>
    </row>
    <row r="703" spans="1:9" x14ac:dyDescent="0.3">
      <c r="A703" s="38">
        <v>990</v>
      </c>
      <c r="B703" s="33"/>
      <c r="C703" s="33"/>
      <c r="D703" s="34"/>
      <c r="E703" s="71">
        <v>990</v>
      </c>
      <c r="F703" s="35">
        <v>2.8340000000000001</v>
      </c>
      <c r="G703" s="35">
        <v>4.8049999999999997</v>
      </c>
      <c r="H703" s="35">
        <f t="shared" si="34"/>
        <v>1.9709999999999996</v>
      </c>
      <c r="I703" s="36">
        <f t="shared" si="35"/>
        <v>58.980228928199793</v>
      </c>
    </row>
    <row r="704" spans="1:9" x14ac:dyDescent="0.3">
      <c r="A704" s="38">
        <v>991</v>
      </c>
      <c r="B704" s="33"/>
      <c r="C704" s="33"/>
      <c r="D704" s="34"/>
      <c r="E704" s="71">
        <v>991</v>
      </c>
      <c r="F704" s="35">
        <v>2.6989999999999998</v>
      </c>
      <c r="G704" s="35">
        <v>4.798</v>
      </c>
      <c r="H704" s="35">
        <f t="shared" si="34"/>
        <v>2.0990000000000002</v>
      </c>
      <c r="I704" s="36">
        <f t="shared" si="35"/>
        <v>56.252605252188403</v>
      </c>
    </row>
    <row r="705" spans="1:9" x14ac:dyDescent="0.3">
      <c r="A705" s="38">
        <v>992</v>
      </c>
      <c r="B705" s="33"/>
      <c r="C705" s="33"/>
      <c r="D705" s="34"/>
      <c r="E705" s="71">
        <v>992</v>
      </c>
      <c r="F705" s="35">
        <v>2.6629999999999998</v>
      </c>
      <c r="G705" s="35">
        <v>4.7510000000000003</v>
      </c>
      <c r="H705" s="35">
        <f t="shared" si="34"/>
        <v>2.0880000000000005</v>
      </c>
      <c r="I705" s="36">
        <f t="shared" si="35"/>
        <v>56.051357608924427</v>
      </c>
    </row>
    <row r="706" spans="1:9" x14ac:dyDescent="0.3">
      <c r="A706" s="38">
        <v>993</v>
      </c>
      <c r="B706" s="33"/>
      <c r="C706" s="33"/>
      <c r="D706" s="34"/>
      <c r="E706" s="71">
        <v>993</v>
      </c>
      <c r="F706" s="35">
        <v>2.1230000000000002</v>
      </c>
      <c r="G706" s="35">
        <v>5.1890000000000001</v>
      </c>
      <c r="H706" s="35">
        <f t="shared" si="34"/>
        <v>3.0659999999999998</v>
      </c>
      <c r="I706" s="36">
        <f t="shared" si="35"/>
        <v>40.913470803623056</v>
      </c>
    </row>
    <row r="707" spans="1:9" x14ac:dyDescent="0.3">
      <c r="A707" s="38">
        <v>994</v>
      </c>
      <c r="B707" s="33"/>
      <c r="C707" s="33"/>
      <c r="D707" s="34"/>
      <c r="E707" s="71">
        <v>994</v>
      </c>
      <c r="F707" s="35">
        <v>2.6259999999999999</v>
      </c>
      <c r="G707" s="35">
        <v>4.5410000000000004</v>
      </c>
      <c r="H707" s="35">
        <f t="shared" si="34"/>
        <v>1.9150000000000005</v>
      </c>
      <c r="I707" s="36">
        <f t="shared" si="35"/>
        <v>57.828672098656675</v>
      </c>
    </row>
    <row r="708" spans="1:9" x14ac:dyDescent="0.3">
      <c r="A708" s="38">
        <v>995</v>
      </c>
      <c r="B708" s="33"/>
      <c r="C708" s="33"/>
      <c r="D708" s="34"/>
      <c r="E708" s="71">
        <v>995</v>
      </c>
      <c r="F708" s="35">
        <v>2.9369999999999998</v>
      </c>
      <c r="G708" s="35">
        <v>5.1040000000000001</v>
      </c>
      <c r="H708" s="35">
        <f t="shared" si="34"/>
        <v>2.1670000000000003</v>
      </c>
      <c r="I708" s="36">
        <f t="shared" si="35"/>
        <v>57.543103448275858</v>
      </c>
    </row>
    <row r="709" spans="1:9" x14ac:dyDescent="0.3">
      <c r="A709" s="38">
        <v>996</v>
      </c>
      <c r="B709" s="33"/>
      <c r="C709" s="33"/>
      <c r="D709" s="34"/>
      <c r="E709" s="71">
        <v>996</v>
      </c>
      <c r="F709" s="35">
        <v>2.3180000000000001</v>
      </c>
      <c r="G709" s="35">
        <v>5.2060000000000004</v>
      </c>
      <c r="H709" s="35">
        <f t="shared" si="34"/>
        <v>2.8880000000000003</v>
      </c>
      <c r="I709" s="36">
        <f t="shared" si="35"/>
        <v>44.525547445255469</v>
      </c>
    </row>
    <row r="710" spans="1:9" x14ac:dyDescent="0.3">
      <c r="A710" s="38">
        <v>997</v>
      </c>
      <c r="B710" s="33"/>
      <c r="C710" s="33"/>
      <c r="D710" s="34"/>
      <c r="E710" s="71">
        <v>997</v>
      </c>
      <c r="F710" s="35">
        <v>3.0049999999999999</v>
      </c>
      <c r="G710" s="35">
        <v>4.9390000000000001</v>
      </c>
      <c r="H710" s="35">
        <f t="shared" si="34"/>
        <v>1.9340000000000002</v>
      </c>
      <c r="I710" s="36">
        <f t="shared" si="35"/>
        <v>60.842275764324761</v>
      </c>
    </row>
    <row r="711" spans="1:9" x14ac:dyDescent="0.3">
      <c r="A711" s="38">
        <v>998</v>
      </c>
      <c r="B711" s="33"/>
      <c r="C711" s="33"/>
      <c r="D711" s="34"/>
      <c r="E711" s="71">
        <v>998</v>
      </c>
      <c r="F711" s="35">
        <v>3.07</v>
      </c>
      <c r="G711" s="35">
        <v>4.8739999999999997</v>
      </c>
      <c r="H711" s="35">
        <f t="shared" si="34"/>
        <v>1.8039999999999998</v>
      </c>
      <c r="I711" s="36">
        <f t="shared" si="35"/>
        <v>62.987279441936806</v>
      </c>
    </row>
    <row r="712" spans="1:9" x14ac:dyDescent="0.3">
      <c r="A712" s="38">
        <v>999</v>
      </c>
      <c r="B712" s="33"/>
      <c r="C712" s="33"/>
      <c r="D712" s="34"/>
      <c r="E712" s="71">
        <v>999</v>
      </c>
      <c r="F712" s="35">
        <v>2.8039999999999998</v>
      </c>
      <c r="G712" s="35">
        <v>4.6970000000000001</v>
      </c>
      <c r="H712" s="35">
        <f t="shared" si="34"/>
        <v>1.8930000000000002</v>
      </c>
      <c r="I712" s="36">
        <f t="shared" si="35"/>
        <v>59.697679369810508</v>
      </c>
    </row>
    <row r="713" spans="1:9" x14ac:dyDescent="0.3">
      <c r="A713" s="38">
        <v>1000</v>
      </c>
      <c r="B713" s="33"/>
      <c r="C713" s="33"/>
      <c r="D713" s="34"/>
      <c r="E713" s="71">
        <v>1000</v>
      </c>
      <c r="F713" s="35">
        <v>2.9870000000000001</v>
      </c>
      <c r="G713" s="35">
        <v>4.9409999999999998</v>
      </c>
      <c r="H713" s="35">
        <f t="shared" si="34"/>
        <v>1.9539999999999997</v>
      </c>
      <c r="I713" s="36">
        <f t="shared" si="35"/>
        <v>60.453349524387775</v>
      </c>
    </row>
  </sheetData>
  <phoneticPr fontId="0" type="noConversion"/>
  <printOptions horizontalCentered="1" gridLines="1"/>
  <pageMargins left="0.5" right="0.25" top="0.25" bottom="0.2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Experiment 2</vt:lpstr>
      <vt:lpstr>experiment 2 checking sheet</vt:lpstr>
      <vt:lpstr>unknowns</vt:lpstr>
      <vt:lpstr>'Experiment 2'!Print_Area</vt:lpstr>
      <vt:lpstr>unknowns!Print_Titles</vt:lpstr>
    </vt:vector>
  </TitlesOfParts>
  <Manager>Lisa Oertling</Manager>
  <Company>GCCCD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120 E1212 Physical Properties</dc:title>
  <dc:creator>Grossmont College</dc:creator>
  <cp:lastModifiedBy>Theresa Crume</cp:lastModifiedBy>
  <cp:lastPrinted>2017-08-01T19:09:15Z</cp:lastPrinted>
  <dcterms:created xsi:type="dcterms:W3CDTF">2000-07-05T15:08:18Z</dcterms:created>
  <dcterms:modified xsi:type="dcterms:W3CDTF">2020-02-12T21:30:12Z</dcterms:modified>
</cp:coreProperties>
</file>